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zier\Desktop\Travail-Armelle\ARMELLE\DRC-LCSQA\reporting zonage\Etude estimation objective\2020\Réunion\"/>
    </mc:Choice>
  </mc:AlternateContent>
  <xr:revisionPtr revIDLastSave="0" documentId="8_{C1E4E14B-0BAD-4249-B28B-B89B4F5DED3B}" xr6:coauthVersionLast="45" xr6:coauthVersionMax="45" xr10:uidLastSave="{00000000-0000-0000-0000-000000000000}"/>
  <bookViews>
    <workbookView xWindow="-25320" yWindow="-4305" windowWidth="25440" windowHeight="15390" firstSheet="3" activeTab="10" xr2:uid="{00000000-000D-0000-FFFF-FFFF00000000}"/>
  </bookViews>
  <sheets>
    <sheet name="CO ZARU" sheetId="1" r:id="rId1"/>
    <sheet name="Ni ZARU" sheetId="5" r:id="rId2"/>
    <sheet name="AS ZARU" sheetId="2" r:id="rId3"/>
    <sheet name="Cd ZARU" sheetId="4" r:id="rId4"/>
    <sheet name="Pb ZARU" sheetId="6" r:id="rId5"/>
    <sheet name="HaP ZARU" sheetId="3" r:id="rId6"/>
    <sheet name="NOx ZR" sheetId="14" r:id="rId7"/>
    <sheet name="SO2 ZR" sheetId="15" r:id="rId8"/>
    <sheet name="SO2 ZR Hiver" sheetId="11" r:id="rId9"/>
    <sheet name="SO2 ZR &gt;125" sheetId="16" r:id="rId10"/>
    <sheet name="SO2 ZR &gt;350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" l="1"/>
  <c r="D10" i="5"/>
  <c r="I10" i="13" l="1"/>
  <c r="I10" i="16"/>
  <c r="J10" i="11"/>
  <c r="J10" i="15" l="1"/>
  <c r="O10" i="14"/>
  <c r="D10" i="3"/>
  <c r="D10" i="6"/>
  <c r="D10" i="4"/>
  <c r="E22" i="3"/>
  <c r="I22" i="15"/>
  <c r="I22" i="11"/>
  <c r="E22" i="11" l="1"/>
  <c r="F22" i="11"/>
  <c r="G22" i="11"/>
  <c r="H22" i="11"/>
  <c r="D22" i="11"/>
  <c r="E22" i="13"/>
  <c r="F22" i="13"/>
  <c r="G22" i="13"/>
  <c r="H22" i="13"/>
  <c r="D22" i="13"/>
  <c r="E22" i="16"/>
  <c r="F22" i="16"/>
  <c r="G22" i="16"/>
  <c r="H22" i="16"/>
  <c r="D22" i="16"/>
  <c r="E22" i="15"/>
  <c r="F22" i="15"/>
  <c r="G22" i="15"/>
  <c r="H22" i="15"/>
  <c r="D22" i="15"/>
  <c r="J22" i="14"/>
  <c r="K22" i="14"/>
  <c r="L22" i="14"/>
  <c r="M22" i="14"/>
  <c r="N22" i="14"/>
  <c r="E22" i="14"/>
  <c r="F22" i="14"/>
  <c r="G22" i="14"/>
  <c r="H22" i="14"/>
  <c r="I22" i="14"/>
  <c r="D22" i="14"/>
  <c r="F22" i="3"/>
  <c r="D22" i="3"/>
  <c r="D22" i="6"/>
  <c r="E22" i="6"/>
  <c r="E22" i="4"/>
  <c r="D22" i="4"/>
  <c r="E22" i="2"/>
  <c r="D22" i="2"/>
  <c r="E22" i="1"/>
  <c r="D22" i="1"/>
  <c r="D22" i="5"/>
  <c r="E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tc={E4AE23DA-4997-44A0-8115-06134E8F75BE}</author>
    <author>tc={48B86885-FF06-4B62-AA65-62E3A40E54E5}</author>
  </authors>
  <commentList>
    <comment ref="D4" authorId="0" shapeId="0" xr:uid="{00000000-0006-0000-05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 : 2018</t>
      </text>
    </comment>
    <comment ref="E4" authorId="1" shapeId="0" xr:uid="{00000000-0006-0000-0500-000002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EP: 2015</t>
      </text>
    </comment>
  </commentList>
</comments>
</file>

<file path=xl/sharedStrings.xml><?xml version="1.0" encoding="utf-8"?>
<sst xmlns="http://schemas.openxmlformats.org/spreadsheetml/2006/main" count="610" uniqueCount="153">
  <si>
    <t>Station BKS</t>
  </si>
  <si>
    <t>ZAS</t>
  </si>
  <si>
    <t>Typologie</t>
  </si>
  <si>
    <t>Station ROY</t>
  </si>
  <si>
    <t>Station MAR</t>
  </si>
  <si>
    <t>Station MOB</t>
  </si>
  <si>
    <t>ZARU</t>
  </si>
  <si>
    <t>ZARV</t>
  </si>
  <si>
    <t xml:space="preserve">Type </t>
  </si>
  <si>
    <t>Trafic</t>
  </si>
  <si>
    <t>urbaine</t>
  </si>
  <si>
    <t>Altitude (m)</t>
  </si>
  <si>
    <t>Ville</t>
  </si>
  <si>
    <t>Saint Louis</t>
  </si>
  <si>
    <t>Industrielle</t>
  </si>
  <si>
    <t>9D505</t>
  </si>
  <si>
    <t>Code station</t>
  </si>
  <si>
    <t>FR38022</t>
  </si>
  <si>
    <t>FR38023</t>
  </si>
  <si>
    <t>9D601</t>
  </si>
  <si>
    <t>9D602</t>
  </si>
  <si>
    <t>Saint-Paul</t>
  </si>
  <si>
    <t>Saint-Pierre</t>
  </si>
  <si>
    <t>Sainte-Suzanne</t>
  </si>
  <si>
    <t>FR38009</t>
  </si>
  <si>
    <t>9D401</t>
  </si>
  <si>
    <t>péri-urbaine</t>
  </si>
  <si>
    <t>Station LIS</t>
  </si>
  <si>
    <t>Station PAR</t>
  </si>
  <si>
    <t>Station LUT</t>
  </si>
  <si>
    <t>Station JOI</t>
  </si>
  <si>
    <t>Station MQT</t>
  </si>
  <si>
    <t>Station CPE</t>
  </si>
  <si>
    <t>Station PCA</t>
  </si>
  <si>
    <t>Station GFO</t>
  </si>
  <si>
    <t>Station BMU</t>
  </si>
  <si>
    <t>Urbaine</t>
  </si>
  <si>
    <t>Préi-urbaine</t>
  </si>
  <si>
    <t>Saint-Denis</t>
  </si>
  <si>
    <t>9D603</t>
  </si>
  <si>
    <t>Péri-urbaine</t>
  </si>
  <si>
    <t>FR38001</t>
  </si>
  <si>
    <t>FR38014</t>
  </si>
  <si>
    <t>FR38008</t>
  </si>
  <si>
    <t>La Possession</t>
  </si>
  <si>
    <t>FR38026</t>
  </si>
  <si>
    <t>Le Port</t>
  </si>
  <si>
    <t>FR38018</t>
  </si>
  <si>
    <t>FR38020</t>
  </si>
  <si>
    <t>FR38021</t>
  </si>
  <si>
    <t>FR38N10</t>
  </si>
  <si>
    <t>Le Tampon</t>
  </si>
  <si>
    <t>Volcan</t>
  </si>
  <si>
    <t>Rurale</t>
  </si>
  <si>
    <t>FR38016</t>
  </si>
  <si>
    <t>Densité de population 1km station (hab/km²)</t>
  </si>
  <si>
    <t>Mesures</t>
  </si>
  <si>
    <t>Population 1km station (hab)</t>
  </si>
  <si>
    <t>Densité de population commune (hab/km²)</t>
  </si>
  <si>
    <t>Population commune (hab)</t>
  </si>
  <si>
    <t>Code INSEE Commune</t>
  </si>
  <si>
    <t>Code INSEE Unité Urbaine</t>
  </si>
  <si>
    <t>TMJA</t>
  </si>
  <si>
    <r>
      <t xml:space="preserve">La station ROY étant à l'arrêt depuis </t>
    </r>
    <r>
      <rPr>
        <sz val="11"/>
        <color rgb="FFFF0000"/>
        <rFont val="Calibri"/>
        <family val="2"/>
        <scheme val="minor"/>
      </rPr>
      <t xml:space="preserve">2018 suite à un problème de transformateur électrique  </t>
    </r>
    <r>
      <rPr>
        <sz val="11"/>
        <color theme="1"/>
        <rFont val="Calibri"/>
        <family val="2"/>
        <scheme val="minor"/>
      </rPr>
      <t xml:space="preserve">aucune mesure </t>
    </r>
  </si>
  <si>
    <t>n'a pu être réalisée sur la ZARU. Cependant, une estimation objective est possible sur cette ZAS.</t>
  </si>
  <si>
    <r>
      <t>Les données de nombres de jours où la moyenne maximale journalière/8h &gt; 10mg/m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/8h sur la station ROY </t>
    </r>
  </si>
  <si>
    <t>annuelles très similaires.</t>
  </si>
  <si>
    <t>De même que pour le nickel :</t>
  </si>
  <si>
    <t>Il est donc possible de déterminer les concentrations annuelles de As sur la ZARU par estimation objective.</t>
  </si>
  <si>
    <t>Il est donc possible de déterminer les concentrations annuelles de Ni sur la ZARU par estimation objective.</t>
  </si>
  <si>
    <t>De même que pour le nickel et l'arsenic:</t>
  </si>
  <si>
    <t>L'évaluation préliminaire menée sur la station JOI, MAR dans la ZARU entre 2009/2010 et 2014</t>
  </si>
  <si>
    <t>Il est donc possible de déterminer les concentrations annuelles de Cd sur la ZARU par estimation objective.</t>
  </si>
  <si>
    <t>De même que pour le nickel, l'arsenic et le Cadmuim:</t>
  </si>
  <si>
    <t>Il est donc possible de déterminer les concentrations annuelles de Pb sur la ZARU par estimation objective.</t>
  </si>
  <si>
    <t>L'évaluation préliminaire menée sur la station JOI, LIS, MAR, TIT et PCA dans la ZARU entre 2009/2010 et 2014</t>
  </si>
  <si>
    <t>Il est donc possible de déterminer les concentrations annuelles de HaP sur la ZARU par estimation objective.</t>
  </si>
  <si>
    <t>concentrations annuelles très similaires.</t>
  </si>
  <si>
    <t>Des mesures en continues sont effecutées sur différentes stations tout autour de l'île depuis 2014.</t>
  </si>
  <si>
    <t>Néanmoins, la mesure du NOx pour la végétation nécessite une mesure en milieu rurale.</t>
  </si>
  <si>
    <t>la concentration annuelle en NOx sur la ZR par estimation objective.</t>
  </si>
  <si>
    <t xml:space="preserve">Les relevés menés sur toutes les stations de la ZARU, ZARV et ZR entre 2015 et 2020 ont enregistré des </t>
  </si>
  <si>
    <t>Les relevés menés sur les stations PAR et RDT en 2020 ont enregistré des concentrations</t>
  </si>
  <si>
    <t xml:space="preserve">La surveillance de la concentration annuelle moyenne du SO2 pour la végétation </t>
  </si>
  <si>
    <t>se réalise grace aux stations rurale. Hors, la seule station rurale de fond présente</t>
  </si>
  <si>
    <t>à la Réunion, pour le moment, se situe en Zone à Risques Volcanique (ZARV).</t>
  </si>
  <si>
    <t>La station MOB est aussi utilisée dans le calcul de l'EO sur la ZARU car cette station, bien qu'industrielle,</t>
  </si>
  <si>
    <t xml:space="preserve"> à effectuée des prélèvements de HaP en 2019 et 2020 tout en révélant des concentrations très similaires</t>
  </si>
  <si>
    <t xml:space="preserve"> aux concentrations mesurées sur les autres stations depuis 2015.</t>
  </si>
  <si>
    <t>Cependant, entre le 1er octobre 2019 et le 31 mars 2020, seule deux éruptions ont eu lieu</t>
  </si>
  <si>
    <t>avec une durée de 2 jours pour l'éruption la plus longue.</t>
  </si>
  <si>
    <t>Les concentrations moyennes hivernales n'ont donc été que très peu impactées par ces éruptions.</t>
  </si>
  <si>
    <t xml:space="preserve">Contrairement aux moyennes annuelles, le nombre jours de dépassements de normes </t>
  </si>
  <si>
    <t xml:space="preserve">réglementaires survenue sur la ZR ne peut être comparées aux données relevées sur la </t>
  </si>
  <si>
    <t xml:space="preserve">ZARV. Cependant, entre 2015 et 2020, les seuls jours où des dépassements ont été constatés sur </t>
  </si>
  <si>
    <t>le territoire, correspondait à une éruption volcanique. Ces dépassements ont été observés</t>
  </si>
  <si>
    <t>sur la ZARV uniquement.</t>
  </si>
  <si>
    <t xml:space="preserve">Par estimation objective, le nombre de concentrations journalières &gt; 125µg/m3 en SO2 </t>
  </si>
  <si>
    <t xml:space="preserve">Par estimation objective, le nombre de concentrations horaires &gt; 350µg/m3 en SO2 </t>
  </si>
  <si>
    <t>Nombre de moyennes horaires &gt; 350µg/m3 sur la ZR</t>
  </si>
  <si>
    <t>Nombre de moyennes journalières &gt; 125µg/m3 sur la ZR</t>
  </si>
  <si>
    <t>Moyenne hivernale du SO2 pour la végétation sur la ZR</t>
  </si>
  <si>
    <r>
      <t>Moyenne annuelle du SO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pour la végétation sur la ZR</t>
    </r>
  </si>
  <si>
    <t>Moyenne annuelle de HAP sur la ZARU</t>
  </si>
  <si>
    <t>Moyenne annuelle de Plomb sur la ZARU</t>
  </si>
  <si>
    <t>Station rurale ZR</t>
  </si>
  <si>
    <t>A venir, sur la CIREST</t>
  </si>
  <si>
    <t xml:space="preserve">Par estimation objective, la concentration moyenne hivernale en SO2 pour la végétation sur la ZR </t>
  </si>
  <si>
    <t>urbaine/péri-urbaine</t>
  </si>
  <si>
    <t>Station urbaine ZR</t>
  </si>
  <si>
    <t>Station non existante</t>
  </si>
  <si>
    <t>Moyenne annuelle de Nickel sur la ZARU</t>
  </si>
  <si>
    <t>Nombre de jours où la moyenne journalière/8h &gt; 10mg/m3</t>
  </si>
  <si>
    <t>Moyenne annuelle d'Arsenic sur la ZARU</t>
  </si>
  <si>
    <t>Moyenne annuelle de Cadmuim sur la ZARU</t>
  </si>
  <si>
    <t>Moyenne annuelle du NOx pour la végétation sur la ZR</t>
  </si>
  <si>
    <r>
      <t xml:space="preserve">Par l'estimation objective, le nombre de moyennes journalières de CO &gt;10 mg/m3 sur la ZARU et la ZR est de </t>
    </r>
    <r>
      <rPr>
        <b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.</t>
    </r>
  </si>
  <si>
    <t>peut-être identique à celle relevées sur la station BKS.</t>
  </si>
  <si>
    <t>En effet, ces 2 stations sont toutes les deux de typologie 'trafic' et sont localisées sur une unité urbaine.</t>
  </si>
  <si>
    <t>De plus, les mesures réalisées sur ROY en 2017 et BKS en 2019 et 2020 ont révélé des valeurs similaires, malgré des TMJA différentes.</t>
  </si>
  <si>
    <t>Méthode : Moyenne des mesures effectuées sur la station BKS en 2019 et 2020 et sur la station ROY en 2017.</t>
  </si>
  <si>
    <t>Méthode : Moyenne des mesures effectuées sur la station PAR en 2019 et 2020 et sur la station LIS en 2018.</t>
  </si>
  <si>
    <t>L'évaluation préliminaire menée sur les stations JOI, MAR dans la ZARU entre 2009/2010 et 2014</t>
  </si>
  <si>
    <t xml:space="preserve">ont montré que les concentrations annuelles de Nickel sont inférieures au S.E.I et au S.E.S sur la ZARU. </t>
  </si>
  <si>
    <r>
      <t xml:space="preserve">Par l'estimation objective, la concentration d'Arsenic sur la ZARU est égale à </t>
    </r>
    <r>
      <rPr>
        <b/>
        <sz val="11"/>
        <color theme="1"/>
        <rFont val="Calibri"/>
        <family val="2"/>
        <scheme val="minor"/>
      </rPr>
      <t>0,14 ng/m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sur l'année 2020.</t>
    </r>
  </si>
  <si>
    <t>Les relevés menés sur les stations PAR et RDT en 2020 ont enregistré des concentrations annuelles très similaires.</t>
  </si>
  <si>
    <t>Méthode : Moyenne des mesures effectuées sur la station PAR en 2019 et 2020 et sur la station LIS en 2018</t>
  </si>
  <si>
    <r>
      <t xml:space="preserve">Par l'estimation objective, la concentration de Cadmuim sur la ZARU est égale à </t>
    </r>
    <r>
      <rPr>
        <b/>
        <sz val="11"/>
        <color theme="1"/>
        <rFont val="Calibri"/>
        <family val="2"/>
        <scheme val="minor"/>
      </rPr>
      <t>0,01 ng/m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sur l'année 2020.</t>
    </r>
  </si>
  <si>
    <r>
      <t xml:space="preserve">Par l'estimation objective, la concentration de Nickel sur la ZARU est égale à </t>
    </r>
    <r>
      <rPr>
        <b/>
        <sz val="11"/>
        <color theme="1"/>
        <rFont val="Calibri"/>
        <family val="2"/>
        <scheme val="minor"/>
      </rPr>
      <t>1,57 ng/m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sur l'année 2020.</t>
    </r>
  </si>
  <si>
    <t xml:space="preserve">ont montré que les concentrations annuelles de Plomb sont inférieures au S.E.I et S.E.S sur la ZARU. </t>
  </si>
  <si>
    <t xml:space="preserve">ont montré que les concentrations annuelles d'Arsenic sont inférieures au S.E.I et S.E.S sur la ZARU. </t>
  </si>
  <si>
    <t xml:space="preserve">ont montré que les concentrations annuelles de Cadmuim sont inférieures au S.E.I et S.E.I sur la ZARU. </t>
  </si>
  <si>
    <r>
      <t>Par l'estimation objective, la concentration de Plomb sur la ZARU est égale à</t>
    </r>
    <r>
      <rPr>
        <b/>
        <sz val="11"/>
        <color theme="1"/>
        <rFont val="Calibri"/>
        <family val="2"/>
        <scheme val="minor"/>
      </rPr>
      <t xml:space="preserve"> 0,0 µg/m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sur l'année 2020.</t>
    </r>
  </si>
  <si>
    <t xml:space="preserve">ont montré que les concentrations annuelles de HaP sont inférieures au S.E.I et S.E.S sur la ZARU. </t>
  </si>
  <si>
    <t>Méthode : Moyenne des mesures effectuées sur les stations LIS en 2018 et 2019,</t>
  </si>
  <si>
    <t xml:space="preserve"> sur par PAR en 2019 et sur MOB en 2019 et 2020.</t>
  </si>
  <si>
    <r>
      <t xml:space="preserve">Par l'estimation objective, la concentration de HaP sur la ZARU est égale à </t>
    </r>
    <r>
      <rPr>
        <b/>
        <sz val="11"/>
        <color theme="1"/>
        <rFont val="Calibri"/>
        <family val="2"/>
        <scheme val="minor"/>
      </rPr>
      <t>0,07 µg/m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sur l'année 2020.</t>
    </r>
  </si>
  <si>
    <r>
      <t xml:space="preserve">Par estimation objective, la concentration annuelle de NOx sur la ZR est égale à </t>
    </r>
    <r>
      <rPr>
        <b/>
        <sz val="11"/>
        <color theme="1"/>
        <rFont val="Calibri"/>
        <family val="2"/>
        <scheme val="minor"/>
      </rPr>
      <t>3 µg/m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sur l'année 2020.</t>
    </r>
  </si>
  <si>
    <t xml:space="preserve">La ZR ne comporte pas encore de station rurale. Néanmoins, il est possible de déterminer </t>
  </si>
  <si>
    <t>D'après les relevés enregistrés sur la station rurale BMU, les concentrations en milieu rurale est très faible,</t>
  </si>
  <si>
    <t>surtout en comparaison avec les autres stations du réseau.</t>
  </si>
  <si>
    <t>Méthode : Moyenne des mesures effectuées sur la station BMU en 2019 et 2020.</t>
  </si>
  <si>
    <t>Cependant, en terme de concentrations annuelles, les concentrations relevées sur la station BMU</t>
  </si>
  <si>
    <t>sont très proches des concentrations relevées sur les autres stations fixes (hors épisode volcanique).</t>
  </si>
  <si>
    <r>
      <t xml:space="preserve">Par estimation objective, la concentration moyenne en SO2 pour la végétation sur la ZR est de </t>
    </r>
    <r>
      <rPr>
        <b/>
        <sz val="11"/>
        <color theme="1"/>
        <rFont val="Calibri"/>
        <family val="2"/>
        <scheme val="minor"/>
      </rPr>
      <t>1µg/m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en 2020.</t>
    </r>
  </si>
  <si>
    <t>Méthode : Moyenne des concentrations relevées sur les stations JOI, PCA et BMU entre 2019 et 2020.</t>
  </si>
  <si>
    <t>se réalise grace aux stations rurales (BMU et GCO).</t>
  </si>
  <si>
    <t>Méthode : Moyenne des dépassements relevées sur les stations JOI, PCA et BMU entre 2015 et 2020.</t>
  </si>
  <si>
    <r>
      <t xml:space="preserve">sur la ZR est de </t>
    </r>
    <r>
      <rPr>
        <b/>
        <sz val="11"/>
        <color theme="1"/>
        <rFont val="Calibri"/>
        <family val="2"/>
        <scheme val="minor"/>
      </rPr>
      <t xml:space="preserve">0 jour </t>
    </r>
    <r>
      <rPr>
        <sz val="11"/>
        <color theme="1"/>
        <rFont val="Calibri"/>
        <family val="2"/>
        <scheme val="minor"/>
      </rPr>
      <t>en 2020.</t>
    </r>
  </si>
  <si>
    <r>
      <t xml:space="preserve">est de </t>
    </r>
    <r>
      <rPr>
        <b/>
        <sz val="11"/>
        <color theme="1"/>
        <rFont val="Calibri"/>
        <family val="2"/>
        <scheme val="minor"/>
      </rPr>
      <t>1 µg/m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en 2020.</t>
    </r>
  </si>
  <si>
    <t xml:space="preserve">ZARV. Cependant, entre 2015 et 2020, les seuls  dépassements qui ont été constatés sur </t>
  </si>
  <si>
    <t>le territoire, correspondaient à une éruption volcanique. Ces dépassements ont été observés</t>
  </si>
  <si>
    <r>
      <t xml:space="preserve">sur la ZR est de </t>
    </r>
    <r>
      <rPr>
        <b/>
        <sz val="11"/>
        <color theme="1"/>
        <rFont val="Calibri"/>
        <family val="2"/>
        <scheme val="minor"/>
      </rPr>
      <t>0 jour</t>
    </r>
    <r>
      <rPr>
        <sz val="11"/>
        <color theme="1"/>
        <rFont val="Calibri"/>
        <family val="2"/>
        <scheme val="minor"/>
      </rPr>
      <t xml:space="preserve"> en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</si>
</sst>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theme="7"/>
      </left>
      <right style="double">
        <color theme="7"/>
      </right>
      <top style="double">
        <color theme="7"/>
      </top>
      <bottom style="double">
        <color theme="7"/>
      </bottom>
      <diagonal/>
    </border>
    <border>
      <left style="double">
        <color theme="7"/>
      </left>
      <right style="double">
        <color theme="7"/>
      </right>
      <top style="double">
        <color theme="7"/>
      </top>
      <bottom/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24994659260841701"/>
      </left>
      <right style="double">
        <color theme="7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7"/>
      </left>
      <right style="double">
        <color theme="7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1499679555650502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7"/>
      </right>
      <top style="thin">
        <color theme="0" tint="-0.14996795556505021"/>
      </top>
      <bottom style="double">
        <color theme="0" tint="-0.24994659260841701"/>
      </bottom>
      <diagonal/>
    </border>
    <border>
      <left style="double">
        <color theme="7"/>
      </left>
      <right style="double">
        <color theme="7"/>
      </right>
      <top style="thin">
        <color theme="0" tint="-0.14996795556505021"/>
      </top>
      <bottom style="double">
        <color theme="7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n">
        <color theme="0" tint="-4.9989318521683403E-2"/>
      </bottom>
      <diagonal/>
    </border>
    <border>
      <left style="double">
        <color theme="0" tint="-0.24994659260841701"/>
      </left>
      <right style="double">
        <color theme="7"/>
      </right>
      <top style="double">
        <color theme="0" tint="-0.24994659260841701"/>
      </top>
      <bottom style="thin">
        <color theme="0" tint="-4.9989318521683403E-2"/>
      </bottom>
      <diagonal/>
    </border>
    <border>
      <left style="double">
        <color theme="7"/>
      </left>
      <right style="double">
        <color theme="7"/>
      </right>
      <top style="double">
        <color theme="7"/>
      </top>
      <bottom style="thin">
        <color theme="0" tint="-4.9989318521683403E-2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double">
        <color theme="0" tint="-0.24994659260841701"/>
      </left>
      <right style="double">
        <color theme="7"/>
      </right>
      <top style="thin">
        <color theme="0" tint="-4.9989318521683403E-2"/>
      </top>
      <bottom style="thin">
        <color theme="0" tint="-4.9989318521683403E-2"/>
      </bottom>
      <diagonal/>
    </border>
    <border>
      <left style="double">
        <color theme="7"/>
      </left>
      <right style="double">
        <color theme="7"/>
      </right>
      <top style="thin">
        <color theme="0" tint="-4.9989318521683403E-2"/>
      </top>
      <bottom style="thin">
        <color theme="0" tint="-4.9989318521683403E-2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4.9989318521683403E-2"/>
      </top>
      <bottom/>
      <diagonal/>
    </border>
    <border>
      <left style="double">
        <color theme="0" tint="-0.24994659260841701"/>
      </left>
      <right style="double">
        <color theme="7"/>
      </right>
      <top style="thin">
        <color theme="0" tint="-4.9989318521683403E-2"/>
      </top>
      <bottom/>
      <diagonal/>
    </border>
    <border>
      <left style="double">
        <color theme="7"/>
      </left>
      <right style="double">
        <color theme="7"/>
      </right>
      <top style="thin">
        <color theme="0" tint="-4.9989318521683403E-2"/>
      </top>
      <bottom/>
      <diagonal/>
    </border>
    <border>
      <left style="double">
        <color theme="7"/>
      </left>
      <right style="double">
        <color theme="7"/>
      </right>
      <top style="thin">
        <color theme="0" tint="-4.9989318521683403E-2"/>
      </top>
      <bottom style="thin">
        <color theme="0" tint="-0.14996795556505021"/>
      </bottom>
      <diagonal/>
    </border>
    <border>
      <left/>
      <right/>
      <top style="double">
        <color theme="0" tint="-0.24994659260841701"/>
      </top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0.14996795556505021"/>
      </top>
      <bottom/>
      <diagonal/>
    </border>
    <border>
      <left style="double">
        <color theme="0" tint="-0.24994659260841701"/>
      </left>
      <right style="double">
        <color theme="7"/>
      </right>
      <top style="thin">
        <color theme="0" tint="-0.14996795556505021"/>
      </top>
      <bottom/>
      <diagonal/>
    </border>
    <border>
      <left style="double">
        <color theme="7"/>
      </left>
      <right style="double">
        <color theme="7"/>
      </right>
      <top style="thin">
        <color theme="0" tint="-0.14996795556505021"/>
      </top>
      <bottom/>
      <diagonal/>
    </border>
    <border>
      <left style="double">
        <color theme="0" tint="-0.24994659260841701"/>
      </left>
      <right/>
      <top style="thin">
        <color theme="0" tint="-0.14996795556505021"/>
      </top>
      <bottom/>
      <diagonal/>
    </border>
    <border>
      <left style="double">
        <color theme="0" tint="-0.24994659260841701"/>
      </left>
      <right/>
      <top/>
      <bottom/>
      <diagonal/>
    </border>
    <border>
      <left style="double">
        <color theme="0" tint="-0.24994659260841701"/>
      </left>
      <right style="double">
        <color theme="0" tint="-0.24994659260841701"/>
      </right>
      <top style="thin">
        <color theme="0" tint="-4.9989318521683403E-2"/>
      </top>
      <bottom style="thin">
        <color theme="0" tint="-0.14996795556505021"/>
      </bottom>
      <diagonal/>
    </border>
    <border>
      <left style="double">
        <color theme="0" tint="-0.24994659260841701"/>
      </left>
      <right style="double">
        <color theme="7"/>
      </right>
      <top style="thin">
        <color theme="0" tint="-4.9989318521683403E-2"/>
      </top>
      <bottom style="thin">
        <color theme="0" tint="-0.14996795556505021"/>
      </bottom>
      <diagonal/>
    </border>
    <border>
      <left style="double">
        <color theme="7"/>
      </left>
      <right style="double">
        <color theme="7"/>
      </right>
      <top/>
      <bottom/>
      <diagonal/>
    </border>
    <border>
      <left style="double">
        <color theme="7"/>
      </left>
      <right style="double">
        <color theme="7"/>
      </right>
      <top/>
      <bottom style="thin">
        <color theme="0" tint="-0.14996795556505021"/>
      </bottom>
      <diagonal/>
    </border>
    <border>
      <left/>
      <right/>
      <top/>
      <bottom style="double">
        <color theme="7"/>
      </bottom>
      <diagonal/>
    </border>
    <border>
      <left style="double">
        <color theme="7"/>
      </left>
      <right style="double">
        <color theme="7"/>
      </right>
      <top/>
      <bottom style="double">
        <color theme="7"/>
      </bottom>
      <diagonal/>
    </border>
  </borders>
  <cellStyleXfs count="2">
    <xf numFmtId="0" fontId="0" fillId="0" borderId="0"/>
    <xf numFmtId="0" fontId="3" fillId="0" borderId="1" applyFont="0" applyFill="0" applyAlignment="0">
      <alignment horizontal="center" vertical="center" textRotation="90"/>
    </xf>
  </cellStyleXfs>
  <cellXfs count="8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6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  <xf numFmtId="0" fontId="0" fillId="0" borderId="20" xfId="0" applyBorder="1"/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31" xfId="0" applyBorder="1"/>
    <xf numFmtId="0" fontId="3" fillId="0" borderId="0" xfId="0" applyFont="1" applyAlignment="1">
      <alignment vertical="center"/>
    </xf>
    <xf numFmtId="2" fontId="1" fillId="0" borderId="19" xfId="0" applyNumberFormat="1" applyFon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1" fontId="1" fillId="0" borderId="19" xfId="0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 textRotation="45" wrapText="1"/>
    </xf>
    <xf numFmtId="0" fontId="0" fillId="0" borderId="26" xfId="0" applyBorder="1" applyAlignment="1">
      <alignment horizontal="center" vertical="center" textRotation="45" wrapText="1"/>
    </xf>
    <xf numFmtId="0" fontId="0" fillId="0" borderId="21" xfId="0" applyBorder="1" applyAlignment="1">
      <alignment horizontal="center" vertical="center" textRotation="45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45"/>
    </xf>
    <xf numFmtId="0" fontId="0" fillId="0" borderId="13" xfId="0" applyBorder="1" applyAlignment="1">
      <alignment horizontal="center" vertical="center" textRotation="45"/>
    </xf>
    <xf numFmtId="0" fontId="0" fillId="0" borderId="16" xfId="0" applyBorder="1" applyAlignment="1">
      <alignment horizontal="center" vertical="center" textRotation="45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9" xfId="0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0" borderId="27" xfId="0" applyBorder="1" applyAlignment="1">
      <alignment horizontal="center" vertical="center" textRotation="45"/>
    </xf>
    <xf numFmtId="0" fontId="3" fillId="0" borderId="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ne B" id="{0DDAFFFD-DCC9-4AB4-AAA2-0558F2B5AEBB}" userId="65670874b28fc51a" providerId="Windows Liv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" dT="2021-06-30T11:13:20.22" personId="{0DDAFFFD-DCC9-4AB4-AAA2-0558F2B5AEBB}" id="{E4AE23DA-4997-44A0-8115-06134E8F75BE}">
    <text>EP : 2018</text>
  </threadedComment>
  <threadedComment ref="E4" dT="2021-06-30T11:14:09.53" personId="{0DDAFFFD-DCC9-4AB4-AAA2-0558F2B5AEBB}" id="{48B86885-FF06-4B62-AA65-62E3A40E54E5}">
    <text>EP: 2015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showGridLines="0" topLeftCell="A4" zoomScale="90" zoomScaleNormal="90" workbookViewId="0">
      <selection activeCell="G17" sqref="G17"/>
    </sheetView>
  </sheetViews>
  <sheetFormatPr baseColWidth="10" defaultRowHeight="15" x14ac:dyDescent="0.25"/>
  <cols>
    <col min="1" max="1" width="9.140625" customWidth="1"/>
    <col min="2" max="3" width="16.7109375" customWidth="1"/>
    <col min="4" max="5" width="14.7109375" customWidth="1"/>
    <col min="6" max="6" width="2.28515625" customWidth="1"/>
    <col min="8" max="8" width="14.7109375" bestFit="1" customWidth="1"/>
    <col min="11" max="11" width="20.140625" bestFit="1" customWidth="1"/>
    <col min="12" max="12" width="30.42578125" bestFit="1" customWidth="1"/>
    <col min="13" max="13" width="21.7109375" bestFit="1" customWidth="1"/>
    <col min="14" max="14" width="31.85546875" bestFit="1" customWidth="1"/>
  </cols>
  <sheetData>
    <row r="2" spans="2:8" ht="15.75" x14ac:dyDescent="0.25">
      <c r="B2" s="62" t="s">
        <v>112</v>
      </c>
      <c r="C2" s="62"/>
      <c r="D2" s="62"/>
      <c r="E2" s="62"/>
    </row>
    <row r="3" spans="2:8" ht="15.75" thickBot="1" x14ac:dyDescent="0.3"/>
    <row r="4" spans="2:8" ht="16.5" thickTop="1" thickBot="1" x14ac:dyDescent="0.3">
      <c r="D4" s="23" t="s">
        <v>3</v>
      </c>
      <c r="E4" s="23" t="s">
        <v>0</v>
      </c>
      <c r="H4" s="28"/>
    </row>
    <row r="5" spans="2:8" ht="15.75" thickTop="1" x14ac:dyDescent="0.25">
      <c r="B5" s="70" t="s">
        <v>56</v>
      </c>
      <c r="C5" s="7">
        <v>2015</v>
      </c>
      <c r="D5" s="8"/>
      <c r="E5" s="8"/>
    </row>
    <row r="6" spans="2:8" x14ac:dyDescent="0.25">
      <c r="B6" s="71"/>
      <c r="C6" s="9">
        <v>2016</v>
      </c>
      <c r="D6" s="10"/>
      <c r="E6" s="10"/>
    </row>
    <row r="7" spans="2:8" x14ac:dyDescent="0.25">
      <c r="B7" s="71"/>
      <c r="C7" s="9">
        <v>2017</v>
      </c>
      <c r="D7" s="10">
        <v>0</v>
      </c>
      <c r="E7" s="10"/>
      <c r="G7" s="30" t="s">
        <v>63</v>
      </c>
      <c r="H7" s="30"/>
    </row>
    <row r="8" spans="2:8" x14ac:dyDescent="0.25">
      <c r="B8" s="71"/>
      <c r="C8" s="9">
        <v>2018</v>
      </c>
      <c r="D8" s="10"/>
      <c r="E8" s="10"/>
      <c r="G8" s="30" t="s">
        <v>64</v>
      </c>
      <c r="H8" s="30"/>
    </row>
    <row r="9" spans="2:8" ht="17.25" x14ac:dyDescent="0.25">
      <c r="B9" s="71"/>
      <c r="C9" s="9">
        <v>2019</v>
      </c>
      <c r="D9" s="11">
        <v>0</v>
      </c>
      <c r="E9" s="24">
        <v>0</v>
      </c>
      <c r="G9" s="30" t="s">
        <v>65</v>
      </c>
      <c r="H9" s="30"/>
    </row>
    <row r="10" spans="2:8" x14ac:dyDescent="0.25">
      <c r="B10" s="72"/>
      <c r="C10" s="14">
        <v>2020</v>
      </c>
      <c r="D10" s="17">
        <v>0</v>
      </c>
      <c r="E10" s="25">
        <v>0</v>
      </c>
      <c r="G10" s="29" t="s">
        <v>117</v>
      </c>
      <c r="H10" s="30"/>
    </row>
    <row r="11" spans="2:8" x14ac:dyDescent="0.25">
      <c r="B11" s="66" t="s">
        <v>1</v>
      </c>
      <c r="C11" s="67"/>
      <c r="D11" s="5" t="s">
        <v>6</v>
      </c>
      <c r="E11" s="5" t="s">
        <v>7</v>
      </c>
      <c r="G11" s="30" t="s">
        <v>118</v>
      </c>
    </row>
    <row r="12" spans="2:8" x14ac:dyDescent="0.25">
      <c r="B12" s="66" t="s">
        <v>16</v>
      </c>
      <c r="C12" s="67"/>
      <c r="D12" s="5"/>
      <c r="E12" s="5" t="s">
        <v>18</v>
      </c>
      <c r="G12" s="30" t="s">
        <v>119</v>
      </c>
    </row>
    <row r="13" spans="2:8" x14ac:dyDescent="0.25">
      <c r="B13" s="66" t="s">
        <v>2</v>
      </c>
      <c r="C13" s="67"/>
      <c r="D13" s="5" t="s">
        <v>10</v>
      </c>
      <c r="E13" s="5" t="s">
        <v>10</v>
      </c>
    </row>
    <row r="14" spans="2:8" ht="17.25" x14ac:dyDescent="0.25">
      <c r="B14" s="66" t="s">
        <v>11</v>
      </c>
      <c r="C14" s="67"/>
      <c r="D14" s="5">
        <v>11</v>
      </c>
      <c r="E14" s="5">
        <v>91</v>
      </c>
      <c r="G14" t="s">
        <v>116</v>
      </c>
    </row>
    <row r="15" spans="2:8" x14ac:dyDescent="0.25">
      <c r="B15" s="66" t="s">
        <v>8</v>
      </c>
      <c r="C15" s="67"/>
      <c r="D15" s="5" t="s">
        <v>9</v>
      </c>
      <c r="E15" s="5" t="s">
        <v>9</v>
      </c>
    </row>
    <row r="16" spans="2:8" x14ac:dyDescent="0.25">
      <c r="B16" s="66" t="s">
        <v>12</v>
      </c>
      <c r="C16" s="67"/>
      <c r="D16" s="5" t="s">
        <v>21</v>
      </c>
      <c r="E16" s="5" t="s">
        <v>22</v>
      </c>
      <c r="G16" s="29" t="s">
        <v>120</v>
      </c>
    </row>
    <row r="17" spans="2:5" x14ac:dyDescent="0.25">
      <c r="B17" s="66" t="s">
        <v>60</v>
      </c>
      <c r="C17" s="67"/>
      <c r="D17" s="5">
        <v>97415</v>
      </c>
      <c r="E17" s="5">
        <v>97416</v>
      </c>
    </row>
    <row r="18" spans="2:5" x14ac:dyDescent="0.25">
      <c r="B18" s="66" t="s">
        <v>61</v>
      </c>
      <c r="C18" s="67"/>
      <c r="D18" s="5" t="s">
        <v>20</v>
      </c>
      <c r="E18" s="5" t="s">
        <v>19</v>
      </c>
    </row>
    <row r="19" spans="2:5" x14ac:dyDescent="0.25">
      <c r="B19" s="66" t="s">
        <v>59</v>
      </c>
      <c r="C19" s="67"/>
      <c r="D19" s="6">
        <v>104519</v>
      </c>
      <c r="E19" s="6">
        <v>84212</v>
      </c>
    </row>
    <row r="20" spans="2:5" ht="31.5" customHeight="1" x14ac:dyDescent="0.25">
      <c r="B20" s="66" t="s">
        <v>58</v>
      </c>
      <c r="C20" s="67"/>
      <c r="D20" s="6">
        <v>433</v>
      </c>
      <c r="E20" s="6">
        <v>877</v>
      </c>
    </row>
    <row r="21" spans="2:5" x14ac:dyDescent="0.25">
      <c r="B21" s="66" t="s">
        <v>57</v>
      </c>
      <c r="C21" s="67"/>
      <c r="D21" s="6">
        <v>5937</v>
      </c>
      <c r="E21" s="6">
        <v>13130</v>
      </c>
    </row>
    <row r="22" spans="2:5" ht="35.25" customHeight="1" x14ac:dyDescent="0.25">
      <c r="B22" s="68" t="s">
        <v>55</v>
      </c>
      <c r="C22" s="69"/>
      <c r="D22" s="34">
        <f>D21/3.1415</f>
        <v>1889.8615311157089</v>
      </c>
      <c r="E22" s="34">
        <f t="shared" ref="E22" si="0">E21/3.1415</f>
        <v>4179.532070666879</v>
      </c>
    </row>
    <row r="23" spans="2:5" ht="35.1" customHeight="1" x14ac:dyDescent="0.25">
      <c r="B23" s="63" t="s">
        <v>62</v>
      </c>
      <c r="C23" s="33">
        <v>2017</v>
      </c>
      <c r="D23" s="34">
        <v>71753</v>
      </c>
      <c r="E23" s="34">
        <v>30891</v>
      </c>
    </row>
    <row r="24" spans="2:5" ht="35.1" customHeight="1" x14ac:dyDescent="0.25">
      <c r="B24" s="64"/>
      <c r="C24" s="33">
        <v>2018</v>
      </c>
      <c r="D24" s="34">
        <v>72146</v>
      </c>
      <c r="E24" s="34">
        <v>30678</v>
      </c>
    </row>
    <row r="25" spans="2:5" ht="35.1" customHeight="1" thickBot="1" x14ac:dyDescent="0.3">
      <c r="B25" s="65"/>
      <c r="C25" s="26">
        <v>2019</v>
      </c>
      <c r="D25" s="16">
        <v>72743</v>
      </c>
      <c r="E25" s="16">
        <v>31050</v>
      </c>
    </row>
    <row r="26" spans="2:5" ht="35.25" customHeight="1" thickTop="1" x14ac:dyDescent="0.25">
      <c r="B26" s="31"/>
      <c r="C26" s="31"/>
      <c r="D26" s="32"/>
      <c r="E26" s="32"/>
    </row>
    <row r="28" spans="2:5" x14ac:dyDescent="0.25">
      <c r="C28" s="1" t="s">
        <v>14</v>
      </c>
      <c r="D28" s="3" t="s">
        <v>9</v>
      </c>
    </row>
  </sheetData>
  <mergeCells count="15">
    <mergeCell ref="B2:E2"/>
    <mergeCell ref="B23:B25"/>
    <mergeCell ref="B20:C20"/>
    <mergeCell ref="B21:C21"/>
    <mergeCell ref="B22:C22"/>
    <mergeCell ref="B5:B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topLeftCell="D1" workbookViewId="0">
      <selection activeCell="K13" sqref="K13"/>
    </sheetView>
  </sheetViews>
  <sheetFormatPr baseColWidth="10" defaultRowHeight="15" x14ac:dyDescent="0.25"/>
  <cols>
    <col min="1" max="1" width="2.140625" customWidth="1"/>
    <col min="2" max="3" width="16.7109375" customWidth="1"/>
    <col min="4" max="8" width="14.7109375" customWidth="1"/>
    <col min="9" max="9" width="18.5703125" bestFit="1" customWidth="1"/>
    <col min="10" max="10" width="1" customWidth="1"/>
  </cols>
  <sheetData>
    <row r="2" spans="2:11" ht="15.75" x14ac:dyDescent="0.25">
      <c r="D2" s="62" t="s">
        <v>100</v>
      </c>
      <c r="E2" s="62"/>
      <c r="F2" s="62"/>
      <c r="G2" s="62"/>
      <c r="H2" s="62"/>
      <c r="I2" s="43"/>
    </row>
    <row r="3" spans="2:11" ht="15.75" thickBot="1" x14ac:dyDescent="0.3"/>
    <row r="4" spans="2:11" ht="16.5" thickTop="1" thickBot="1" x14ac:dyDescent="0.3">
      <c r="D4" s="12" t="s">
        <v>30</v>
      </c>
      <c r="E4" s="22" t="s">
        <v>4</v>
      </c>
      <c r="F4" s="22" t="s">
        <v>31</v>
      </c>
      <c r="G4" s="22" t="s">
        <v>32</v>
      </c>
      <c r="H4" s="12" t="s">
        <v>33</v>
      </c>
      <c r="I4" s="55" t="s">
        <v>109</v>
      </c>
    </row>
    <row r="5" spans="2:11" ht="15.75" thickTop="1" x14ac:dyDescent="0.25">
      <c r="B5" s="70" t="s">
        <v>56</v>
      </c>
      <c r="C5" s="7">
        <v>2015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/>
      <c r="K5" t="s">
        <v>92</v>
      </c>
    </row>
    <row r="6" spans="2:11" x14ac:dyDescent="0.25">
      <c r="B6" s="71"/>
      <c r="C6" s="9">
        <v>2016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/>
      <c r="K6" t="s">
        <v>93</v>
      </c>
    </row>
    <row r="7" spans="2:11" x14ac:dyDescent="0.25">
      <c r="B7" s="71"/>
      <c r="C7" s="9">
        <v>2017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/>
      <c r="K7" s="29" t="s">
        <v>94</v>
      </c>
    </row>
    <row r="8" spans="2:11" x14ac:dyDescent="0.25">
      <c r="B8" s="71"/>
      <c r="C8" s="9">
        <v>2018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/>
      <c r="K8" s="29" t="s">
        <v>95</v>
      </c>
    </row>
    <row r="9" spans="2:11" x14ac:dyDescent="0.25">
      <c r="B9" s="71"/>
      <c r="C9" s="9">
        <v>2019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/>
      <c r="K9" s="29" t="s">
        <v>96</v>
      </c>
    </row>
    <row r="10" spans="2:11" x14ac:dyDescent="0.25">
      <c r="B10" s="72"/>
      <c r="C10" s="14">
        <v>2020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56">
        <f>AVERAGE(D5:H10)</f>
        <v>0</v>
      </c>
    </row>
    <row r="11" spans="2:11" x14ac:dyDescent="0.25">
      <c r="B11" s="66" t="s">
        <v>1</v>
      </c>
      <c r="C11" s="67"/>
      <c r="D11" s="5" t="s">
        <v>6</v>
      </c>
      <c r="E11" s="5" t="s">
        <v>6</v>
      </c>
      <c r="F11" s="5" t="s">
        <v>6</v>
      </c>
      <c r="G11" s="5" t="s">
        <v>6</v>
      </c>
      <c r="H11" s="5" t="s">
        <v>6</v>
      </c>
      <c r="I11" s="46"/>
      <c r="K11" s="29" t="s">
        <v>97</v>
      </c>
    </row>
    <row r="12" spans="2:11" x14ac:dyDescent="0.25">
      <c r="B12" s="66" t="s">
        <v>16</v>
      </c>
      <c r="C12" s="67"/>
      <c r="D12" s="5" t="s">
        <v>43</v>
      </c>
      <c r="E12" s="5" t="s">
        <v>24</v>
      </c>
      <c r="F12" s="5" t="s">
        <v>45</v>
      </c>
      <c r="G12" s="5" t="s">
        <v>47</v>
      </c>
      <c r="H12" s="5" t="s">
        <v>48</v>
      </c>
      <c r="I12" s="80" t="s">
        <v>108</v>
      </c>
      <c r="K12" s="29" t="s">
        <v>148</v>
      </c>
    </row>
    <row r="13" spans="2:11" x14ac:dyDescent="0.25">
      <c r="B13" s="66" t="s">
        <v>2</v>
      </c>
      <c r="C13" s="67"/>
      <c r="D13" s="5" t="s">
        <v>36</v>
      </c>
      <c r="E13" s="5" t="s">
        <v>26</v>
      </c>
      <c r="F13" s="5" t="s">
        <v>36</v>
      </c>
      <c r="G13" s="5" t="s">
        <v>26</v>
      </c>
      <c r="H13" s="5" t="s">
        <v>36</v>
      </c>
      <c r="I13" s="80"/>
    </row>
    <row r="14" spans="2:11" x14ac:dyDescent="0.25">
      <c r="B14" s="66" t="s">
        <v>11</v>
      </c>
      <c r="C14" s="67"/>
      <c r="D14" s="5">
        <v>30</v>
      </c>
      <c r="E14" s="5">
        <v>5</v>
      </c>
      <c r="F14" s="5">
        <v>19</v>
      </c>
      <c r="G14" s="5">
        <v>65</v>
      </c>
      <c r="H14" s="5">
        <v>163</v>
      </c>
      <c r="I14" s="80"/>
      <c r="K14" t="s">
        <v>147</v>
      </c>
    </row>
    <row r="15" spans="2:11" x14ac:dyDescent="0.25">
      <c r="B15" s="66" t="s">
        <v>8</v>
      </c>
      <c r="C15" s="67"/>
      <c r="D15" s="5" t="s">
        <v>36</v>
      </c>
      <c r="E15" s="5" t="s">
        <v>14</v>
      </c>
      <c r="F15" s="5" t="s">
        <v>14</v>
      </c>
      <c r="G15" s="5" t="s">
        <v>14</v>
      </c>
      <c r="H15" s="5" t="s">
        <v>36</v>
      </c>
      <c r="I15" s="76" t="s">
        <v>106</v>
      </c>
    </row>
    <row r="16" spans="2:11" x14ac:dyDescent="0.25">
      <c r="B16" s="66" t="s">
        <v>12</v>
      </c>
      <c r="C16" s="67"/>
      <c r="D16" s="5" t="s">
        <v>38</v>
      </c>
      <c r="E16" s="5" t="s">
        <v>23</v>
      </c>
      <c r="F16" s="5" t="s">
        <v>44</v>
      </c>
      <c r="G16" s="5" t="s">
        <v>46</v>
      </c>
      <c r="H16" s="5" t="s">
        <v>21</v>
      </c>
      <c r="I16" s="76"/>
    </row>
    <row r="17" spans="2:9" x14ac:dyDescent="0.25">
      <c r="B17" s="66" t="s">
        <v>60</v>
      </c>
      <c r="C17" s="67"/>
      <c r="D17" s="5">
        <v>97411</v>
      </c>
      <c r="E17" s="5">
        <v>97420</v>
      </c>
      <c r="F17" s="5">
        <v>97408</v>
      </c>
      <c r="G17" s="5">
        <v>97407</v>
      </c>
      <c r="H17" s="5">
        <v>97415</v>
      </c>
      <c r="I17" s="76"/>
    </row>
    <row r="18" spans="2:9" x14ac:dyDescent="0.25">
      <c r="B18" s="66" t="s">
        <v>61</v>
      </c>
      <c r="C18" s="67"/>
      <c r="D18" s="5" t="s">
        <v>39</v>
      </c>
      <c r="E18" s="5" t="s">
        <v>25</v>
      </c>
      <c r="F18" s="5" t="s">
        <v>20</v>
      </c>
      <c r="G18" s="5" t="s">
        <v>20</v>
      </c>
      <c r="H18" s="5" t="s">
        <v>20</v>
      </c>
      <c r="I18" s="76"/>
    </row>
    <row r="19" spans="2:9" x14ac:dyDescent="0.25">
      <c r="B19" s="66" t="s">
        <v>59</v>
      </c>
      <c r="C19" s="67"/>
      <c r="D19" s="6">
        <v>147931</v>
      </c>
      <c r="E19" s="6">
        <v>23505</v>
      </c>
      <c r="F19" s="6">
        <v>33020</v>
      </c>
      <c r="G19" s="6">
        <v>34128</v>
      </c>
      <c r="H19" s="6">
        <v>104519</v>
      </c>
      <c r="I19" s="60"/>
    </row>
    <row r="20" spans="2:9" ht="31.5" customHeight="1" x14ac:dyDescent="0.25">
      <c r="B20" s="66" t="s">
        <v>58</v>
      </c>
      <c r="C20" s="67"/>
      <c r="D20" s="5">
        <v>1036</v>
      </c>
      <c r="E20" s="5">
        <v>406</v>
      </c>
      <c r="F20" s="5">
        <v>279</v>
      </c>
      <c r="G20" s="5">
        <v>2053</v>
      </c>
      <c r="H20" s="5">
        <v>433</v>
      </c>
      <c r="I20" s="46"/>
    </row>
    <row r="21" spans="2:9" x14ac:dyDescent="0.25">
      <c r="B21" s="66" t="s">
        <v>57</v>
      </c>
      <c r="C21" s="67"/>
      <c r="D21" s="6">
        <v>25670</v>
      </c>
      <c r="E21" s="6">
        <v>2064</v>
      </c>
      <c r="F21" s="6">
        <v>4596</v>
      </c>
      <c r="G21" s="6">
        <v>1844</v>
      </c>
      <c r="H21" s="6">
        <v>6680</v>
      </c>
      <c r="I21" s="46"/>
    </row>
    <row r="22" spans="2:9" ht="31.5" customHeight="1" thickBot="1" x14ac:dyDescent="0.3">
      <c r="B22" s="73" t="s">
        <v>55</v>
      </c>
      <c r="C22" s="74"/>
      <c r="D22" s="16">
        <f>D21/3.1415</f>
        <v>8171.255769536845</v>
      </c>
      <c r="E22" s="16">
        <f t="shared" ref="E22:H22" si="0">E21/3.1415</f>
        <v>657.01098201496097</v>
      </c>
      <c r="F22" s="16">
        <f t="shared" si="0"/>
        <v>1462.9953843705237</v>
      </c>
      <c r="G22" s="16">
        <f t="shared" si="0"/>
        <v>586.98074168390895</v>
      </c>
      <c r="H22" s="16">
        <f t="shared" si="0"/>
        <v>2126.3727518701257</v>
      </c>
      <c r="I22" s="54"/>
    </row>
    <row r="23" spans="2:9" ht="15.75" thickTop="1" x14ac:dyDescent="0.25"/>
    <row r="24" spans="2:9" x14ac:dyDescent="0.25">
      <c r="D24" s="21" t="s">
        <v>14</v>
      </c>
      <c r="E24" s="19" t="s">
        <v>36</v>
      </c>
      <c r="F24" s="77" t="s">
        <v>110</v>
      </c>
      <c r="G24" s="77"/>
    </row>
  </sheetData>
  <mergeCells count="17">
    <mergeCell ref="D2:H2"/>
    <mergeCell ref="B15:C15"/>
    <mergeCell ref="B5:B10"/>
    <mergeCell ref="B11:C11"/>
    <mergeCell ref="B12:C12"/>
    <mergeCell ref="B13:C13"/>
    <mergeCell ref="B14:C14"/>
    <mergeCell ref="I15:I18"/>
    <mergeCell ref="I12:I14"/>
    <mergeCell ref="F24:G24"/>
    <mergeCell ref="B22:C22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24"/>
  <sheetViews>
    <sheetView showGridLines="0" tabSelected="1" topLeftCell="B1" workbookViewId="0">
      <selection activeCell="K15" sqref="K15"/>
    </sheetView>
  </sheetViews>
  <sheetFormatPr baseColWidth="10" defaultRowHeight="15" x14ac:dyDescent="0.25"/>
  <cols>
    <col min="1" max="1" width="2.140625" customWidth="1"/>
    <col min="2" max="3" width="16.7109375" customWidth="1"/>
    <col min="4" max="8" width="14.7109375" customWidth="1"/>
    <col min="9" max="9" width="18.5703125" bestFit="1" customWidth="1"/>
    <col min="10" max="10" width="1.5703125" customWidth="1"/>
  </cols>
  <sheetData>
    <row r="2" spans="2:11" ht="15.75" x14ac:dyDescent="0.25">
      <c r="D2" s="62" t="s">
        <v>99</v>
      </c>
      <c r="E2" s="62"/>
      <c r="F2" s="62"/>
      <c r="G2" s="62"/>
      <c r="H2" s="62"/>
      <c r="I2" s="43"/>
    </row>
    <row r="3" spans="2:11" ht="15.75" thickBot="1" x14ac:dyDescent="0.3"/>
    <row r="4" spans="2:11" ht="16.5" thickTop="1" thickBot="1" x14ac:dyDescent="0.3">
      <c r="D4" s="12" t="s">
        <v>30</v>
      </c>
      <c r="E4" s="22" t="s">
        <v>4</v>
      </c>
      <c r="F4" s="22" t="s">
        <v>31</v>
      </c>
      <c r="G4" s="22" t="s">
        <v>32</v>
      </c>
      <c r="H4" s="12" t="s">
        <v>33</v>
      </c>
      <c r="I4" s="55" t="s">
        <v>109</v>
      </c>
    </row>
    <row r="5" spans="2:11" ht="15.75" thickTop="1" x14ac:dyDescent="0.25">
      <c r="B5" s="70" t="s">
        <v>56</v>
      </c>
      <c r="C5" s="7">
        <v>2015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/>
      <c r="K5" t="s">
        <v>92</v>
      </c>
    </row>
    <row r="6" spans="2:11" x14ac:dyDescent="0.25">
      <c r="B6" s="71"/>
      <c r="C6" s="9">
        <v>2016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/>
      <c r="K6" t="s">
        <v>93</v>
      </c>
    </row>
    <row r="7" spans="2:11" x14ac:dyDescent="0.25">
      <c r="B7" s="71"/>
      <c r="C7" s="9">
        <v>2017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/>
      <c r="K7" s="29" t="s">
        <v>150</v>
      </c>
    </row>
    <row r="8" spans="2:11" x14ac:dyDescent="0.25">
      <c r="B8" s="71"/>
      <c r="C8" s="9">
        <v>2018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/>
      <c r="K8" s="29" t="s">
        <v>151</v>
      </c>
    </row>
    <row r="9" spans="2:11" x14ac:dyDescent="0.25">
      <c r="B9" s="71"/>
      <c r="C9" s="9">
        <v>2019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/>
      <c r="K9" s="29" t="s">
        <v>96</v>
      </c>
    </row>
    <row r="10" spans="2:11" x14ac:dyDescent="0.25">
      <c r="B10" s="72"/>
      <c r="C10" s="14">
        <v>2020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56">
        <f>AVERAGE(D5:H10)</f>
        <v>0</v>
      </c>
    </row>
    <row r="11" spans="2:11" x14ac:dyDescent="0.25">
      <c r="B11" s="66" t="s">
        <v>1</v>
      </c>
      <c r="C11" s="67"/>
      <c r="D11" s="5" t="s">
        <v>6</v>
      </c>
      <c r="E11" s="5" t="s">
        <v>6</v>
      </c>
      <c r="F11" s="5" t="s">
        <v>6</v>
      </c>
      <c r="G11" s="5" t="s">
        <v>6</v>
      </c>
      <c r="H11" s="5" t="s">
        <v>6</v>
      </c>
      <c r="I11" s="46"/>
      <c r="K11" s="29" t="s">
        <v>98</v>
      </c>
    </row>
    <row r="12" spans="2:11" x14ac:dyDescent="0.25">
      <c r="B12" s="66" t="s">
        <v>16</v>
      </c>
      <c r="C12" s="67"/>
      <c r="D12" s="5" t="s">
        <v>43</v>
      </c>
      <c r="E12" s="5" t="s">
        <v>24</v>
      </c>
      <c r="F12" s="5" t="s">
        <v>45</v>
      </c>
      <c r="G12" s="5" t="s">
        <v>47</v>
      </c>
      <c r="H12" s="5" t="s">
        <v>48</v>
      </c>
      <c r="I12" s="46"/>
      <c r="K12" s="29" t="s">
        <v>152</v>
      </c>
    </row>
    <row r="13" spans="2:11" x14ac:dyDescent="0.25">
      <c r="B13" s="66" t="s">
        <v>2</v>
      </c>
      <c r="C13" s="67"/>
      <c r="D13" s="5" t="s">
        <v>36</v>
      </c>
      <c r="E13" s="5" t="s">
        <v>26</v>
      </c>
      <c r="F13" s="5" t="s">
        <v>36</v>
      </c>
      <c r="G13" s="5" t="s">
        <v>26</v>
      </c>
      <c r="H13" s="5" t="s">
        <v>36</v>
      </c>
      <c r="I13" s="81" t="s">
        <v>108</v>
      </c>
    </row>
    <row r="14" spans="2:11" x14ac:dyDescent="0.25">
      <c r="B14" s="66" t="s">
        <v>11</v>
      </c>
      <c r="C14" s="67"/>
      <c r="D14" s="5">
        <v>30</v>
      </c>
      <c r="E14" s="5">
        <v>5</v>
      </c>
      <c r="F14" s="5">
        <v>19</v>
      </c>
      <c r="G14" s="5">
        <v>65</v>
      </c>
      <c r="H14" s="5">
        <v>163</v>
      </c>
      <c r="I14" s="76"/>
      <c r="K14" t="s">
        <v>147</v>
      </c>
    </row>
    <row r="15" spans="2:11" x14ac:dyDescent="0.25">
      <c r="B15" s="66" t="s">
        <v>8</v>
      </c>
      <c r="C15" s="67"/>
      <c r="D15" s="5" t="s">
        <v>36</v>
      </c>
      <c r="E15" s="5" t="s">
        <v>14</v>
      </c>
      <c r="F15" s="5" t="s">
        <v>14</v>
      </c>
      <c r="G15" s="5" t="s">
        <v>14</v>
      </c>
      <c r="H15" s="5" t="s">
        <v>36</v>
      </c>
      <c r="I15" s="76" t="s">
        <v>106</v>
      </c>
    </row>
    <row r="16" spans="2:11" x14ac:dyDescent="0.25">
      <c r="B16" s="66" t="s">
        <v>12</v>
      </c>
      <c r="C16" s="67"/>
      <c r="D16" s="5" t="s">
        <v>38</v>
      </c>
      <c r="E16" s="5" t="s">
        <v>23</v>
      </c>
      <c r="F16" s="5" t="s">
        <v>44</v>
      </c>
      <c r="G16" s="5" t="s">
        <v>46</v>
      </c>
      <c r="H16" s="5" t="s">
        <v>21</v>
      </c>
      <c r="I16" s="76"/>
    </row>
    <row r="17" spans="2:9" x14ac:dyDescent="0.25">
      <c r="B17" s="66" t="s">
        <v>60</v>
      </c>
      <c r="C17" s="67"/>
      <c r="D17" s="5">
        <v>97411</v>
      </c>
      <c r="E17" s="5">
        <v>97420</v>
      </c>
      <c r="F17" s="5">
        <v>97408</v>
      </c>
      <c r="G17" s="5">
        <v>97407</v>
      </c>
      <c r="H17" s="5">
        <v>97415</v>
      </c>
      <c r="I17" s="76"/>
    </row>
    <row r="18" spans="2:9" x14ac:dyDescent="0.25">
      <c r="B18" s="66" t="s">
        <v>61</v>
      </c>
      <c r="C18" s="67"/>
      <c r="D18" s="5" t="s">
        <v>39</v>
      </c>
      <c r="E18" s="5" t="s">
        <v>25</v>
      </c>
      <c r="F18" s="5" t="s">
        <v>20</v>
      </c>
      <c r="G18" s="5" t="s">
        <v>20</v>
      </c>
      <c r="H18" s="5" t="s">
        <v>20</v>
      </c>
      <c r="I18" s="76"/>
    </row>
    <row r="19" spans="2:9" x14ac:dyDescent="0.25">
      <c r="B19" s="66" t="s">
        <v>59</v>
      </c>
      <c r="C19" s="67"/>
      <c r="D19" s="6">
        <v>147931</v>
      </c>
      <c r="E19" s="6">
        <v>23505</v>
      </c>
      <c r="F19" s="6">
        <v>33020</v>
      </c>
      <c r="G19" s="6">
        <v>34128</v>
      </c>
      <c r="H19" s="6">
        <v>104519</v>
      </c>
      <c r="I19" s="60"/>
    </row>
    <row r="20" spans="2:9" ht="31.5" customHeight="1" x14ac:dyDescent="0.25">
      <c r="B20" s="66" t="s">
        <v>58</v>
      </c>
      <c r="C20" s="67"/>
      <c r="D20" s="5">
        <v>1036</v>
      </c>
      <c r="E20" s="5">
        <v>406</v>
      </c>
      <c r="F20" s="5">
        <v>279</v>
      </c>
      <c r="G20" s="5">
        <v>2053</v>
      </c>
      <c r="H20" s="5">
        <v>433</v>
      </c>
      <c r="I20" s="46"/>
    </row>
    <row r="21" spans="2:9" x14ac:dyDescent="0.25">
      <c r="B21" s="66" t="s">
        <v>57</v>
      </c>
      <c r="C21" s="67"/>
      <c r="D21" s="6">
        <v>25670</v>
      </c>
      <c r="E21" s="6">
        <v>2064</v>
      </c>
      <c r="F21" s="6">
        <v>4596</v>
      </c>
      <c r="G21" s="6">
        <v>1844</v>
      </c>
      <c r="H21" s="6">
        <v>6680</v>
      </c>
      <c r="I21" s="46"/>
    </row>
    <row r="22" spans="2:9" ht="31.5" customHeight="1" thickBot="1" x14ac:dyDescent="0.3">
      <c r="B22" s="73" t="s">
        <v>55</v>
      </c>
      <c r="C22" s="74"/>
      <c r="D22" s="16">
        <f>D21/3.1415</f>
        <v>8171.255769536845</v>
      </c>
      <c r="E22" s="16">
        <f t="shared" ref="E22:H22" si="0">E21/3.1415</f>
        <v>657.01098201496097</v>
      </c>
      <c r="F22" s="16">
        <f t="shared" si="0"/>
        <v>1462.9953843705237</v>
      </c>
      <c r="G22" s="16">
        <f t="shared" si="0"/>
        <v>586.98074168390895</v>
      </c>
      <c r="H22" s="16">
        <f t="shared" si="0"/>
        <v>2126.3727518701257</v>
      </c>
      <c r="I22" s="54"/>
    </row>
    <row r="23" spans="2:9" ht="15.75" thickTop="1" x14ac:dyDescent="0.25"/>
    <row r="24" spans="2:9" x14ac:dyDescent="0.25">
      <c r="D24" s="21" t="s">
        <v>14</v>
      </c>
      <c r="E24" s="19" t="s">
        <v>36</v>
      </c>
      <c r="F24" s="77" t="s">
        <v>110</v>
      </c>
      <c r="G24" s="77"/>
    </row>
  </sheetData>
  <mergeCells count="17">
    <mergeCell ref="D2:H2"/>
    <mergeCell ref="B19:C19"/>
    <mergeCell ref="B20:C20"/>
    <mergeCell ref="B21:C21"/>
    <mergeCell ref="B22:C22"/>
    <mergeCell ref="B5:B10"/>
    <mergeCell ref="B11:C11"/>
    <mergeCell ref="B12:C12"/>
    <mergeCell ref="B13:C13"/>
    <mergeCell ref="B14:C14"/>
    <mergeCell ref="B15:C15"/>
    <mergeCell ref="B16:C16"/>
    <mergeCell ref="B17:C17"/>
    <mergeCell ref="B18:C18"/>
    <mergeCell ref="I13:I14"/>
    <mergeCell ref="I15:I18"/>
    <mergeCell ref="F24:G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24"/>
  <sheetViews>
    <sheetView showGridLines="0" topLeftCell="A4" workbookViewId="0">
      <selection activeCell="G11" sqref="G11:G13"/>
    </sheetView>
  </sheetViews>
  <sheetFormatPr baseColWidth="10" defaultRowHeight="15" x14ac:dyDescent="0.25"/>
  <cols>
    <col min="2" max="3" width="16.7109375" customWidth="1"/>
    <col min="4" max="5" width="14.7109375" customWidth="1"/>
    <col min="6" max="6" width="1.140625" customWidth="1"/>
    <col min="9" max="10" width="12.140625" bestFit="1" customWidth="1"/>
    <col min="14" max="14" width="21" bestFit="1" customWidth="1"/>
    <col min="15" max="15" width="22.85546875" bestFit="1" customWidth="1"/>
    <col min="16" max="16" width="20.140625" bestFit="1" customWidth="1"/>
    <col min="17" max="17" width="30.42578125" bestFit="1" customWidth="1"/>
    <col min="18" max="18" width="21.7109375" bestFit="1" customWidth="1"/>
    <col min="19" max="19" width="41.42578125" bestFit="1" customWidth="1"/>
  </cols>
  <sheetData>
    <row r="2" spans="2:7" ht="15.75" x14ac:dyDescent="0.25">
      <c r="B2" s="62" t="s">
        <v>111</v>
      </c>
      <c r="C2" s="62"/>
      <c r="D2" s="62"/>
      <c r="E2" s="62"/>
    </row>
    <row r="3" spans="2:7" ht="15.75" thickBot="1" x14ac:dyDescent="0.3"/>
    <row r="4" spans="2:7" ht="16.5" thickTop="1" thickBot="1" x14ac:dyDescent="0.3">
      <c r="D4" s="12" t="s">
        <v>27</v>
      </c>
      <c r="E4" s="13" t="s">
        <v>28</v>
      </c>
      <c r="F4" s="38"/>
    </row>
    <row r="5" spans="2:7" ht="15" customHeight="1" thickTop="1" x14ac:dyDescent="0.25">
      <c r="B5" s="70" t="s">
        <v>56</v>
      </c>
      <c r="C5" s="7">
        <v>2015</v>
      </c>
      <c r="D5" s="8"/>
      <c r="E5" s="8"/>
      <c r="F5" s="36"/>
      <c r="G5" t="s">
        <v>122</v>
      </c>
    </row>
    <row r="6" spans="2:7" x14ac:dyDescent="0.25">
      <c r="B6" s="71"/>
      <c r="C6" s="9">
        <v>2016</v>
      </c>
      <c r="D6" s="10"/>
      <c r="E6" s="10"/>
      <c r="F6" s="36"/>
      <c r="G6" t="s">
        <v>123</v>
      </c>
    </row>
    <row r="7" spans="2:7" x14ac:dyDescent="0.25">
      <c r="B7" s="71"/>
      <c r="C7" s="9">
        <v>2017</v>
      </c>
      <c r="D7" s="10"/>
      <c r="E7" s="10"/>
      <c r="F7" s="36"/>
      <c r="G7" t="s">
        <v>69</v>
      </c>
    </row>
    <row r="8" spans="2:7" x14ac:dyDescent="0.25">
      <c r="B8" s="71"/>
      <c r="C8" s="9">
        <v>2018</v>
      </c>
      <c r="D8" s="10">
        <v>1</v>
      </c>
      <c r="E8" s="10"/>
      <c r="F8" s="36"/>
      <c r="G8" t="s">
        <v>82</v>
      </c>
    </row>
    <row r="9" spans="2:7" x14ac:dyDescent="0.25">
      <c r="B9" s="71"/>
      <c r="C9" s="9">
        <v>2019</v>
      </c>
      <c r="D9" s="10"/>
      <c r="E9" s="10">
        <v>2.02</v>
      </c>
      <c r="F9" s="36"/>
      <c r="G9" t="s">
        <v>66</v>
      </c>
    </row>
    <row r="10" spans="2:7" x14ac:dyDescent="0.25">
      <c r="B10" s="72"/>
      <c r="C10" s="14">
        <v>2020</v>
      </c>
      <c r="D10" s="53">
        <f>AVERAGE(E9:E10,D8)</f>
        <v>1.57</v>
      </c>
      <c r="E10" s="15">
        <v>1.69</v>
      </c>
      <c r="F10" s="36"/>
    </row>
    <row r="11" spans="2:7" ht="17.25" x14ac:dyDescent="0.25">
      <c r="B11" s="66" t="s">
        <v>1</v>
      </c>
      <c r="C11" s="67"/>
      <c r="D11" s="5" t="s">
        <v>6</v>
      </c>
      <c r="E11" s="5" t="s">
        <v>7</v>
      </c>
      <c r="F11" s="36"/>
      <c r="G11" t="s">
        <v>128</v>
      </c>
    </row>
    <row r="12" spans="2:7" x14ac:dyDescent="0.25">
      <c r="B12" s="66" t="s">
        <v>16</v>
      </c>
      <c r="C12" s="67"/>
      <c r="D12" s="5" t="s">
        <v>41</v>
      </c>
      <c r="E12" s="5" t="s">
        <v>42</v>
      </c>
      <c r="F12" s="36"/>
    </row>
    <row r="13" spans="2:7" x14ac:dyDescent="0.25">
      <c r="B13" s="66" t="s">
        <v>2</v>
      </c>
      <c r="C13" s="67"/>
      <c r="D13" s="5" t="s">
        <v>36</v>
      </c>
      <c r="E13" s="5" t="s">
        <v>40</v>
      </c>
      <c r="F13" s="36"/>
      <c r="G13" s="29" t="s">
        <v>121</v>
      </c>
    </row>
    <row r="14" spans="2:7" x14ac:dyDescent="0.25">
      <c r="B14" s="66" t="s">
        <v>11</v>
      </c>
      <c r="C14" s="67"/>
      <c r="D14" s="5">
        <v>20</v>
      </c>
      <c r="E14" s="5">
        <v>40</v>
      </c>
      <c r="F14" s="36"/>
    </row>
    <row r="15" spans="2:7" x14ac:dyDescent="0.25">
      <c r="B15" s="66" t="s">
        <v>8</v>
      </c>
      <c r="C15" s="67"/>
      <c r="D15" s="5" t="s">
        <v>36</v>
      </c>
      <c r="E15" s="5" t="s">
        <v>40</v>
      </c>
      <c r="F15" s="36"/>
    </row>
    <row r="16" spans="2:7" x14ac:dyDescent="0.25">
      <c r="B16" s="66" t="s">
        <v>12</v>
      </c>
      <c r="C16" s="67"/>
      <c r="D16" s="5" t="s">
        <v>38</v>
      </c>
      <c r="E16" s="5" t="s">
        <v>22</v>
      </c>
      <c r="F16" s="36"/>
    </row>
    <row r="17" spans="2:6" x14ac:dyDescent="0.25">
      <c r="B17" s="66" t="s">
        <v>60</v>
      </c>
      <c r="C17" s="67"/>
      <c r="D17" s="5">
        <v>97411</v>
      </c>
      <c r="E17" s="5">
        <v>97416</v>
      </c>
      <c r="F17" s="36"/>
    </row>
    <row r="18" spans="2:6" x14ac:dyDescent="0.25">
      <c r="B18" s="66" t="s">
        <v>61</v>
      </c>
      <c r="C18" s="67"/>
      <c r="D18" s="5" t="s">
        <v>39</v>
      </c>
      <c r="E18" s="5" t="s">
        <v>19</v>
      </c>
      <c r="F18" s="36"/>
    </row>
    <row r="19" spans="2:6" x14ac:dyDescent="0.25">
      <c r="B19" s="66" t="s">
        <v>59</v>
      </c>
      <c r="C19" s="67"/>
      <c r="D19" s="6">
        <v>147931</v>
      </c>
      <c r="E19" s="6">
        <v>84212</v>
      </c>
      <c r="F19" s="37"/>
    </row>
    <row r="20" spans="2:6" ht="33" customHeight="1" x14ac:dyDescent="0.25">
      <c r="B20" s="66" t="s">
        <v>58</v>
      </c>
      <c r="C20" s="67"/>
      <c r="D20" s="5">
        <v>1036</v>
      </c>
      <c r="E20" s="5">
        <v>877</v>
      </c>
      <c r="F20" s="36"/>
    </row>
    <row r="21" spans="2:6" x14ac:dyDescent="0.25">
      <c r="B21" s="66" t="s">
        <v>57</v>
      </c>
      <c r="C21" s="67"/>
      <c r="D21" s="6">
        <v>19187</v>
      </c>
      <c r="E21" s="6">
        <v>4141</v>
      </c>
      <c r="F21" s="37"/>
    </row>
    <row r="22" spans="2:6" ht="30.75" customHeight="1" thickBot="1" x14ac:dyDescent="0.3">
      <c r="B22" s="68" t="s">
        <v>55</v>
      </c>
      <c r="C22" s="69"/>
      <c r="D22" s="27">
        <f>D21/3.1415</f>
        <v>6107.5919146904344</v>
      </c>
      <c r="E22" s="27">
        <f t="shared" ref="E22" si="0">E21/3.1415</f>
        <v>1318.1601145949387</v>
      </c>
      <c r="F22" s="32"/>
    </row>
    <row r="23" spans="2:6" ht="30.75" customHeight="1" thickTop="1" x14ac:dyDescent="0.25">
      <c r="B23" s="35"/>
      <c r="C23" s="35"/>
    </row>
    <row r="24" spans="2:6" x14ac:dyDescent="0.25">
      <c r="C24" s="2" t="s">
        <v>36</v>
      </c>
      <c r="D24" s="4" t="s">
        <v>37</v>
      </c>
    </row>
  </sheetData>
  <mergeCells count="14">
    <mergeCell ref="B2:E2"/>
    <mergeCell ref="B19:C19"/>
    <mergeCell ref="B20:C20"/>
    <mergeCell ref="B21:C21"/>
    <mergeCell ref="B22:C22"/>
    <mergeCell ref="B5:B10"/>
    <mergeCell ref="B11:C11"/>
    <mergeCell ref="B12:C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4"/>
  <sheetViews>
    <sheetView showGridLines="0" topLeftCell="A4" workbookViewId="0">
      <selection activeCell="J13" sqref="J13"/>
    </sheetView>
  </sheetViews>
  <sheetFormatPr baseColWidth="10" defaultRowHeight="15" x14ac:dyDescent="0.25"/>
  <cols>
    <col min="2" max="3" width="16.7109375" customWidth="1"/>
    <col min="4" max="5" width="14.7109375" customWidth="1"/>
    <col min="6" max="6" width="1.140625" customWidth="1"/>
  </cols>
  <sheetData>
    <row r="2" spans="2:7" ht="15.75" x14ac:dyDescent="0.25">
      <c r="B2" s="62" t="s">
        <v>113</v>
      </c>
      <c r="C2" s="62"/>
      <c r="D2" s="62"/>
      <c r="E2" s="62"/>
    </row>
    <row r="3" spans="2:7" ht="15.75" thickBot="1" x14ac:dyDescent="0.3"/>
    <row r="4" spans="2:7" ht="16.5" thickTop="1" thickBot="1" x14ac:dyDescent="0.3">
      <c r="D4" s="12" t="s">
        <v>27</v>
      </c>
      <c r="E4" s="13" t="s">
        <v>28</v>
      </c>
    </row>
    <row r="5" spans="2:7" ht="15" customHeight="1" thickTop="1" x14ac:dyDescent="0.25">
      <c r="B5" s="70" t="s">
        <v>56</v>
      </c>
      <c r="C5" s="7">
        <v>2015</v>
      </c>
      <c r="D5" s="8"/>
      <c r="E5" s="8"/>
      <c r="G5" t="s">
        <v>67</v>
      </c>
    </row>
    <row r="6" spans="2:7" x14ac:dyDescent="0.25">
      <c r="B6" s="71"/>
      <c r="C6" s="9">
        <v>2016</v>
      </c>
      <c r="D6" s="10"/>
      <c r="E6" s="10"/>
      <c r="G6" t="s">
        <v>71</v>
      </c>
    </row>
    <row r="7" spans="2:7" x14ac:dyDescent="0.25">
      <c r="B7" s="71"/>
      <c r="C7" s="9">
        <v>2017</v>
      </c>
      <c r="D7" s="10"/>
      <c r="E7" s="10"/>
      <c r="G7" t="s">
        <v>130</v>
      </c>
    </row>
    <row r="8" spans="2:7" x14ac:dyDescent="0.25">
      <c r="B8" s="71"/>
      <c r="C8" s="9">
        <v>2018</v>
      </c>
      <c r="D8" s="10">
        <v>0</v>
      </c>
      <c r="E8" s="10"/>
      <c r="G8" t="s">
        <v>68</v>
      </c>
    </row>
    <row r="9" spans="2:7" x14ac:dyDescent="0.25">
      <c r="B9" s="71"/>
      <c r="C9" s="9">
        <v>2019</v>
      </c>
      <c r="D9" s="10"/>
      <c r="E9" s="10">
        <v>0.13</v>
      </c>
      <c r="G9" t="s">
        <v>125</v>
      </c>
    </row>
    <row r="10" spans="2:7" x14ac:dyDescent="0.25">
      <c r="B10" s="72"/>
      <c r="C10" s="14">
        <v>2020</v>
      </c>
      <c r="D10" s="53">
        <f>AVERAGE(E9:E10,D8)</f>
        <v>0.13666666666666669</v>
      </c>
      <c r="E10" s="18">
        <v>0.28000000000000003</v>
      </c>
    </row>
    <row r="11" spans="2:7" ht="17.25" x14ac:dyDescent="0.25">
      <c r="B11" s="66" t="s">
        <v>1</v>
      </c>
      <c r="C11" s="67"/>
      <c r="D11" s="5" t="s">
        <v>6</v>
      </c>
      <c r="E11" s="5" t="s">
        <v>7</v>
      </c>
      <c r="G11" t="s">
        <v>124</v>
      </c>
    </row>
    <row r="12" spans="2:7" x14ac:dyDescent="0.25">
      <c r="B12" s="66" t="s">
        <v>16</v>
      </c>
      <c r="C12" s="67"/>
      <c r="D12" s="5" t="s">
        <v>41</v>
      </c>
      <c r="E12" s="5" t="s">
        <v>42</v>
      </c>
    </row>
    <row r="13" spans="2:7" x14ac:dyDescent="0.25">
      <c r="B13" s="66" t="s">
        <v>2</v>
      </c>
      <c r="C13" s="67"/>
      <c r="D13" s="5" t="s">
        <v>36</v>
      </c>
      <c r="E13" s="5" t="s">
        <v>40</v>
      </c>
      <c r="G13" s="29" t="s">
        <v>126</v>
      </c>
    </row>
    <row r="14" spans="2:7" x14ac:dyDescent="0.25">
      <c r="B14" s="66" t="s">
        <v>11</v>
      </c>
      <c r="C14" s="67"/>
      <c r="D14" s="5">
        <v>20</v>
      </c>
      <c r="E14" s="5">
        <v>40</v>
      </c>
    </row>
    <row r="15" spans="2:7" x14ac:dyDescent="0.25">
      <c r="B15" s="66" t="s">
        <v>8</v>
      </c>
      <c r="C15" s="67"/>
      <c r="D15" s="5" t="s">
        <v>36</v>
      </c>
      <c r="E15" s="5" t="s">
        <v>40</v>
      </c>
    </row>
    <row r="16" spans="2:7" x14ac:dyDescent="0.25">
      <c r="B16" s="66" t="s">
        <v>12</v>
      </c>
      <c r="C16" s="67"/>
      <c r="D16" s="5" t="s">
        <v>38</v>
      </c>
      <c r="E16" s="5" t="s">
        <v>22</v>
      </c>
    </row>
    <row r="17" spans="2:5" x14ac:dyDescent="0.25">
      <c r="B17" s="66" t="s">
        <v>60</v>
      </c>
      <c r="C17" s="67"/>
      <c r="D17" s="5">
        <v>97411</v>
      </c>
      <c r="E17" s="5">
        <v>97416</v>
      </c>
    </row>
    <row r="18" spans="2:5" x14ac:dyDescent="0.25">
      <c r="B18" s="66" t="s">
        <v>61</v>
      </c>
      <c r="C18" s="67"/>
      <c r="D18" s="5" t="s">
        <v>39</v>
      </c>
      <c r="E18" s="5" t="s">
        <v>19</v>
      </c>
    </row>
    <row r="19" spans="2:5" x14ac:dyDescent="0.25">
      <c r="B19" s="66" t="s">
        <v>59</v>
      </c>
      <c r="C19" s="67"/>
      <c r="D19" s="6">
        <v>147931</v>
      </c>
      <c r="E19" s="6">
        <v>84212</v>
      </c>
    </row>
    <row r="20" spans="2:5" ht="31.5" customHeight="1" x14ac:dyDescent="0.25">
      <c r="B20" s="66" t="s">
        <v>58</v>
      </c>
      <c r="C20" s="67"/>
      <c r="D20" s="5">
        <v>1036</v>
      </c>
      <c r="E20" s="5">
        <v>877</v>
      </c>
    </row>
    <row r="21" spans="2:5" ht="18" customHeight="1" x14ac:dyDescent="0.25">
      <c r="B21" s="66" t="s">
        <v>57</v>
      </c>
      <c r="C21" s="67"/>
      <c r="D21" s="6">
        <v>19187</v>
      </c>
      <c r="E21" s="6">
        <v>4141</v>
      </c>
    </row>
    <row r="22" spans="2:5" ht="31.5" customHeight="1" thickBot="1" x14ac:dyDescent="0.3">
      <c r="B22" s="73" t="s">
        <v>55</v>
      </c>
      <c r="C22" s="74"/>
      <c r="D22" s="27">
        <f>D21/3.1415</f>
        <v>6107.5919146904344</v>
      </c>
      <c r="E22" s="27">
        <f t="shared" ref="E22" si="0">E21/3.1415</f>
        <v>1318.1601145949387</v>
      </c>
    </row>
    <row r="23" spans="2:5" ht="15.75" thickTop="1" x14ac:dyDescent="0.25"/>
    <row r="24" spans="2:5" x14ac:dyDescent="0.25">
      <c r="C24" s="2" t="s">
        <v>36</v>
      </c>
      <c r="D24" s="4" t="s">
        <v>37</v>
      </c>
    </row>
  </sheetData>
  <mergeCells count="14">
    <mergeCell ref="B2:E2"/>
    <mergeCell ref="B19:C19"/>
    <mergeCell ref="B20:C20"/>
    <mergeCell ref="B21:C21"/>
    <mergeCell ref="B22:C22"/>
    <mergeCell ref="B5:B10"/>
    <mergeCell ref="B11:C11"/>
    <mergeCell ref="B12:C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25"/>
  <sheetViews>
    <sheetView showGridLines="0" topLeftCell="A4" zoomScaleNormal="100" workbookViewId="0">
      <selection activeCell="G9" sqref="G9"/>
    </sheetView>
  </sheetViews>
  <sheetFormatPr baseColWidth="10" defaultRowHeight="15" x14ac:dyDescent="0.25"/>
  <cols>
    <col min="1" max="1" width="2.7109375" customWidth="1"/>
    <col min="2" max="3" width="16.7109375" customWidth="1"/>
    <col min="4" max="5" width="14.7109375" customWidth="1"/>
    <col min="6" max="6" width="1" customWidth="1"/>
  </cols>
  <sheetData>
    <row r="2" spans="2:7" ht="15.75" x14ac:dyDescent="0.25">
      <c r="B2" s="62" t="s">
        <v>114</v>
      </c>
      <c r="C2" s="62"/>
      <c r="D2" s="62"/>
      <c r="E2" s="62"/>
    </row>
    <row r="3" spans="2:7" ht="15.75" thickBot="1" x14ac:dyDescent="0.3"/>
    <row r="4" spans="2:7" ht="16.5" thickTop="1" thickBot="1" x14ac:dyDescent="0.3">
      <c r="D4" s="12" t="s">
        <v>27</v>
      </c>
      <c r="E4" s="13" t="s">
        <v>28</v>
      </c>
    </row>
    <row r="5" spans="2:7" ht="15" customHeight="1" thickTop="1" x14ac:dyDescent="0.25">
      <c r="B5" s="70" t="s">
        <v>56</v>
      </c>
      <c r="C5" s="7">
        <v>2015</v>
      </c>
      <c r="D5" s="8"/>
      <c r="E5" s="8"/>
    </row>
    <row r="6" spans="2:7" x14ac:dyDescent="0.25">
      <c r="B6" s="71"/>
      <c r="C6" s="9">
        <v>2016</v>
      </c>
      <c r="D6" s="10"/>
      <c r="E6" s="10"/>
      <c r="G6" t="s">
        <v>70</v>
      </c>
    </row>
    <row r="7" spans="2:7" x14ac:dyDescent="0.25">
      <c r="B7" s="71"/>
      <c r="C7" s="9">
        <v>2017</v>
      </c>
      <c r="D7" s="10"/>
      <c r="E7" s="10"/>
      <c r="G7" t="s">
        <v>71</v>
      </c>
    </row>
    <row r="8" spans="2:7" x14ac:dyDescent="0.25">
      <c r="B8" s="71"/>
      <c r="C8" s="9">
        <v>2018</v>
      </c>
      <c r="D8" s="10">
        <v>0</v>
      </c>
      <c r="E8" s="10"/>
      <c r="G8" t="s">
        <v>131</v>
      </c>
    </row>
    <row r="9" spans="2:7" x14ac:dyDescent="0.25">
      <c r="B9" s="71"/>
      <c r="C9" s="9">
        <v>2019</v>
      </c>
      <c r="D9" s="10"/>
      <c r="E9" s="10">
        <v>0.02</v>
      </c>
      <c r="G9" t="s">
        <v>72</v>
      </c>
    </row>
    <row r="10" spans="2:7" x14ac:dyDescent="0.25">
      <c r="B10" s="72"/>
      <c r="C10" s="14">
        <v>2020</v>
      </c>
      <c r="D10" s="53">
        <f>AVERAGE(E9:E10,D8)</f>
        <v>1.3333333333333334E-2</v>
      </c>
      <c r="E10" s="18">
        <v>0.02</v>
      </c>
      <c r="G10" t="s">
        <v>82</v>
      </c>
    </row>
    <row r="11" spans="2:7" x14ac:dyDescent="0.25">
      <c r="B11" s="66" t="s">
        <v>1</v>
      </c>
      <c r="C11" s="67"/>
      <c r="D11" s="5" t="s">
        <v>6</v>
      </c>
      <c r="E11" s="5" t="s">
        <v>7</v>
      </c>
      <c r="G11" t="s">
        <v>66</v>
      </c>
    </row>
    <row r="12" spans="2:7" x14ac:dyDescent="0.25">
      <c r="B12" s="66" t="s">
        <v>16</v>
      </c>
      <c r="C12" s="67"/>
      <c r="D12" s="5" t="s">
        <v>41</v>
      </c>
      <c r="E12" s="5" t="s">
        <v>42</v>
      </c>
    </row>
    <row r="13" spans="2:7" ht="17.25" x14ac:dyDescent="0.25">
      <c r="B13" s="66" t="s">
        <v>2</v>
      </c>
      <c r="C13" s="67"/>
      <c r="D13" s="5" t="s">
        <v>36</v>
      </c>
      <c r="E13" s="5" t="s">
        <v>40</v>
      </c>
      <c r="G13" t="s">
        <v>127</v>
      </c>
    </row>
    <row r="14" spans="2:7" x14ac:dyDescent="0.25">
      <c r="B14" s="66" t="s">
        <v>11</v>
      </c>
      <c r="C14" s="67"/>
      <c r="D14" s="5">
        <v>20</v>
      </c>
      <c r="E14" s="5">
        <v>40</v>
      </c>
    </row>
    <row r="15" spans="2:7" x14ac:dyDescent="0.25">
      <c r="B15" s="66" t="s">
        <v>8</v>
      </c>
      <c r="C15" s="67"/>
      <c r="D15" s="5" t="s">
        <v>36</v>
      </c>
      <c r="E15" s="5" t="s">
        <v>40</v>
      </c>
      <c r="G15" s="29" t="s">
        <v>121</v>
      </c>
    </row>
    <row r="16" spans="2:7" x14ac:dyDescent="0.25">
      <c r="B16" s="66" t="s">
        <v>12</v>
      </c>
      <c r="C16" s="67"/>
      <c r="D16" s="5" t="s">
        <v>38</v>
      </c>
      <c r="E16" s="5" t="s">
        <v>22</v>
      </c>
    </row>
    <row r="17" spans="2:5" x14ac:dyDescent="0.25">
      <c r="B17" s="66" t="s">
        <v>60</v>
      </c>
      <c r="C17" s="67"/>
      <c r="D17" s="5">
        <v>97411</v>
      </c>
      <c r="E17" s="5">
        <v>97416</v>
      </c>
    </row>
    <row r="18" spans="2:5" x14ac:dyDescent="0.25">
      <c r="B18" s="66" t="s">
        <v>61</v>
      </c>
      <c r="C18" s="67"/>
      <c r="D18" s="5" t="s">
        <v>39</v>
      </c>
      <c r="E18" s="5" t="s">
        <v>19</v>
      </c>
    </row>
    <row r="19" spans="2:5" x14ac:dyDescent="0.25">
      <c r="B19" s="66" t="s">
        <v>59</v>
      </c>
      <c r="C19" s="67"/>
      <c r="D19" s="6">
        <v>147931</v>
      </c>
      <c r="E19" s="6">
        <v>84212</v>
      </c>
    </row>
    <row r="20" spans="2:5" ht="31.5" customHeight="1" x14ac:dyDescent="0.25">
      <c r="B20" s="66" t="s">
        <v>58</v>
      </c>
      <c r="C20" s="67"/>
      <c r="D20" s="5">
        <v>1036</v>
      </c>
      <c r="E20" s="5">
        <v>877</v>
      </c>
    </row>
    <row r="21" spans="2:5" x14ac:dyDescent="0.25">
      <c r="B21" s="66" t="s">
        <v>57</v>
      </c>
      <c r="C21" s="67"/>
      <c r="D21" s="6">
        <v>19187</v>
      </c>
      <c r="E21" s="6">
        <v>4141</v>
      </c>
    </row>
    <row r="22" spans="2:5" ht="31.5" customHeight="1" thickBot="1" x14ac:dyDescent="0.3">
      <c r="B22" s="73" t="s">
        <v>55</v>
      </c>
      <c r="C22" s="74"/>
      <c r="D22" s="27">
        <f>D21/3.1415</f>
        <v>6107.5919146904344</v>
      </c>
      <c r="E22" s="27">
        <f t="shared" ref="E22" si="0">E21/3.1415</f>
        <v>1318.1601145949387</v>
      </c>
    </row>
    <row r="23" spans="2:5" ht="15.75" thickTop="1" x14ac:dyDescent="0.25"/>
    <row r="25" spans="2:5" x14ac:dyDescent="0.25">
      <c r="D25" s="2" t="s">
        <v>36</v>
      </c>
      <c r="E25" s="4" t="s">
        <v>37</v>
      </c>
    </row>
  </sheetData>
  <mergeCells count="14">
    <mergeCell ref="B2:E2"/>
    <mergeCell ref="B22:C22"/>
    <mergeCell ref="B5:B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24"/>
  <sheetViews>
    <sheetView showGridLines="0" topLeftCell="A4" workbookViewId="0">
      <selection activeCell="G13" sqref="G13"/>
    </sheetView>
  </sheetViews>
  <sheetFormatPr baseColWidth="10" defaultRowHeight="15" x14ac:dyDescent="0.25"/>
  <cols>
    <col min="2" max="3" width="16.7109375" customWidth="1"/>
    <col min="4" max="5" width="14.7109375" customWidth="1"/>
    <col min="6" max="6" width="1" customWidth="1"/>
  </cols>
  <sheetData>
    <row r="2" spans="2:7" ht="15.75" x14ac:dyDescent="0.25">
      <c r="B2" s="62" t="s">
        <v>104</v>
      </c>
      <c r="C2" s="62"/>
      <c r="D2" s="62"/>
      <c r="E2" s="62"/>
    </row>
    <row r="3" spans="2:7" ht="15.75" thickBot="1" x14ac:dyDescent="0.3"/>
    <row r="4" spans="2:7" ht="16.5" thickTop="1" thickBot="1" x14ac:dyDescent="0.3">
      <c r="D4" s="12" t="s">
        <v>27</v>
      </c>
      <c r="E4" s="13" t="s">
        <v>28</v>
      </c>
    </row>
    <row r="5" spans="2:7" ht="15" customHeight="1" thickTop="1" x14ac:dyDescent="0.25">
      <c r="B5" s="70" t="s">
        <v>56</v>
      </c>
      <c r="C5" s="7">
        <v>2015</v>
      </c>
      <c r="D5" s="40"/>
      <c r="E5" s="40"/>
      <c r="G5" t="s">
        <v>73</v>
      </c>
    </row>
    <row r="6" spans="2:7" x14ac:dyDescent="0.25">
      <c r="B6" s="71"/>
      <c r="C6" s="9">
        <v>2016</v>
      </c>
      <c r="D6" s="41"/>
      <c r="E6" s="41"/>
      <c r="G6" t="s">
        <v>71</v>
      </c>
    </row>
    <row r="7" spans="2:7" x14ac:dyDescent="0.25">
      <c r="B7" s="71"/>
      <c r="C7" s="9">
        <v>2017</v>
      </c>
      <c r="D7" s="41"/>
      <c r="E7" s="41"/>
      <c r="G7" t="s">
        <v>129</v>
      </c>
    </row>
    <row r="8" spans="2:7" x14ac:dyDescent="0.25">
      <c r="B8" s="71"/>
      <c r="C8" s="9">
        <v>2018</v>
      </c>
      <c r="D8" s="41">
        <v>0</v>
      </c>
      <c r="E8" s="41"/>
      <c r="G8" t="s">
        <v>74</v>
      </c>
    </row>
    <row r="9" spans="2:7" x14ac:dyDescent="0.25">
      <c r="B9" s="71"/>
      <c r="C9" s="9">
        <v>2019</v>
      </c>
      <c r="D9" s="41"/>
      <c r="E9" s="41">
        <v>0</v>
      </c>
      <c r="G9" t="s">
        <v>82</v>
      </c>
    </row>
    <row r="10" spans="2:7" x14ac:dyDescent="0.25">
      <c r="B10" s="72"/>
      <c r="C10" s="14">
        <v>2020</v>
      </c>
      <c r="D10" s="53">
        <f>AVERAGE(E9:E10,D8)</f>
        <v>0</v>
      </c>
      <c r="E10" s="42">
        <v>0</v>
      </c>
      <c r="G10" t="s">
        <v>66</v>
      </c>
    </row>
    <row r="11" spans="2:7" x14ac:dyDescent="0.25">
      <c r="B11" s="66" t="s">
        <v>1</v>
      </c>
      <c r="C11" s="67"/>
      <c r="D11" s="5" t="s">
        <v>6</v>
      </c>
      <c r="E11" s="5" t="s">
        <v>7</v>
      </c>
    </row>
    <row r="12" spans="2:7" ht="17.25" x14ac:dyDescent="0.25">
      <c r="B12" s="66" t="s">
        <v>16</v>
      </c>
      <c r="C12" s="67"/>
      <c r="D12" s="5" t="s">
        <v>41</v>
      </c>
      <c r="E12" s="5" t="s">
        <v>42</v>
      </c>
      <c r="G12" t="s">
        <v>132</v>
      </c>
    </row>
    <row r="13" spans="2:7" x14ac:dyDescent="0.25">
      <c r="B13" s="66" t="s">
        <v>2</v>
      </c>
      <c r="C13" s="67"/>
      <c r="D13" s="5" t="s">
        <v>36</v>
      </c>
      <c r="E13" s="5" t="s">
        <v>40</v>
      </c>
    </row>
    <row r="14" spans="2:7" x14ac:dyDescent="0.25">
      <c r="B14" s="66" t="s">
        <v>11</v>
      </c>
      <c r="C14" s="67"/>
      <c r="D14" s="5">
        <v>20</v>
      </c>
      <c r="E14" s="5">
        <v>40</v>
      </c>
      <c r="G14" s="29" t="s">
        <v>121</v>
      </c>
    </row>
    <row r="15" spans="2:7" x14ac:dyDescent="0.25">
      <c r="B15" s="66" t="s">
        <v>8</v>
      </c>
      <c r="C15" s="67"/>
      <c r="D15" s="5" t="s">
        <v>36</v>
      </c>
      <c r="E15" s="5" t="s">
        <v>40</v>
      </c>
    </row>
    <row r="16" spans="2:7" x14ac:dyDescent="0.25">
      <c r="B16" s="66" t="s">
        <v>12</v>
      </c>
      <c r="C16" s="67"/>
      <c r="D16" s="5" t="s">
        <v>38</v>
      </c>
      <c r="E16" s="5" t="s">
        <v>22</v>
      </c>
    </row>
    <row r="17" spans="2:5" x14ac:dyDescent="0.25">
      <c r="B17" s="66" t="s">
        <v>60</v>
      </c>
      <c r="C17" s="67"/>
      <c r="D17" s="5">
        <v>97411</v>
      </c>
      <c r="E17" s="5">
        <v>97416</v>
      </c>
    </row>
    <row r="18" spans="2:5" x14ac:dyDescent="0.25">
      <c r="B18" s="66" t="s">
        <v>61</v>
      </c>
      <c r="C18" s="67"/>
      <c r="D18" s="5" t="s">
        <v>39</v>
      </c>
      <c r="E18" s="5" t="s">
        <v>19</v>
      </c>
    </row>
    <row r="19" spans="2:5" x14ac:dyDescent="0.25">
      <c r="B19" s="66" t="s">
        <v>59</v>
      </c>
      <c r="C19" s="67"/>
      <c r="D19" s="6">
        <v>147931</v>
      </c>
      <c r="E19" s="6">
        <v>84212</v>
      </c>
    </row>
    <row r="20" spans="2:5" ht="31.5" customHeight="1" x14ac:dyDescent="0.25">
      <c r="B20" s="66" t="s">
        <v>58</v>
      </c>
      <c r="C20" s="67"/>
      <c r="D20" s="5">
        <v>1036</v>
      </c>
      <c r="E20" s="5">
        <v>877</v>
      </c>
    </row>
    <row r="21" spans="2:5" x14ac:dyDescent="0.25">
      <c r="B21" s="66" t="s">
        <v>57</v>
      </c>
      <c r="C21" s="67"/>
      <c r="D21" s="6">
        <v>19187</v>
      </c>
      <c r="E21" s="6">
        <v>4141</v>
      </c>
    </row>
    <row r="22" spans="2:5" ht="31.5" customHeight="1" thickBot="1" x14ac:dyDescent="0.3">
      <c r="B22" s="73" t="s">
        <v>55</v>
      </c>
      <c r="C22" s="74"/>
      <c r="D22" s="27">
        <f>D21/3.1415</f>
        <v>6107.5919146904344</v>
      </c>
      <c r="E22" s="27">
        <f t="shared" ref="E22" si="0">E21/3.1415</f>
        <v>1318.1601145949387</v>
      </c>
    </row>
    <row r="23" spans="2:5" ht="15.75" thickTop="1" x14ac:dyDescent="0.25"/>
    <row r="24" spans="2:5" x14ac:dyDescent="0.25">
      <c r="C24" s="2" t="s">
        <v>36</v>
      </c>
      <c r="D24" s="4" t="s">
        <v>37</v>
      </c>
    </row>
  </sheetData>
  <mergeCells count="14">
    <mergeCell ref="B2:E2"/>
    <mergeCell ref="B19:C19"/>
    <mergeCell ref="B20:C20"/>
    <mergeCell ref="B21:C21"/>
    <mergeCell ref="B22:C22"/>
    <mergeCell ref="B5:B10"/>
    <mergeCell ref="B11:C11"/>
    <mergeCell ref="B12:C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25"/>
  <sheetViews>
    <sheetView showGridLines="0" topLeftCell="B4" workbookViewId="0">
      <selection activeCell="H11" sqref="H11"/>
    </sheetView>
  </sheetViews>
  <sheetFormatPr baseColWidth="10" defaultRowHeight="15" x14ac:dyDescent="0.25"/>
  <cols>
    <col min="2" max="3" width="16.7109375" customWidth="1"/>
    <col min="4" max="6" width="14.7109375" customWidth="1"/>
    <col min="7" max="7" width="2" customWidth="1"/>
    <col min="8" max="8" width="14.7109375" customWidth="1"/>
    <col min="9" max="9" width="1" customWidth="1"/>
  </cols>
  <sheetData>
    <row r="2" spans="2:8" ht="15.75" x14ac:dyDescent="0.25">
      <c r="B2" s="75" t="s">
        <v>103</v>
      </c>
      <c r="C2" s="75"/>
      <c r="D2" s="75"/>
      <c r="E2" s="75"/>
      <c r="F2" s="75"/>
    </row>
    <row r="3" spans="2:8" ht="15.75" thickBot="1" x14ac:dyDescent="0.3"/>
    <row r="4" spans="2:8" ht="16.5" thickTop="1" thickBot="1" x14ac:dyDescent="0.3">
      <c r="D4" s="12" t="s">
        <v>27</v>
      </c>
      <c r="E4" s="22" t="s">
        <v>5</v>
      </c>
      <c r="F4" s="13" t="s">
        <v>28</v>
      </c>
    </row>
    <row r="5" spans="2:8" ht="15" customHeight="1" thickTop="1" x14ac:dyDescent="0.25">
      <c r="B5" s="70" t="s">
        <v>56</v>
      </c>
      <c r="C5" s="7">
        <v>2015</v>
      </c>
      <c r="D5" s="8"/>
      <c r="E5" s="8"/>
      <c r="F5" s="8"/>
      <c r="H5" t="s">
        <v>75</v>
      </c>
    </row>
    <row r="6" spans="2:8" x14ac:dyDescent="0.25">
      <c r="B6" s="71"/>
      <c r="C6" s="9">
        <v>2016</v>
      </c>
      <c r="D6" s="10"/>
      <c r="E6" s="10"/>
      <c r="F6" s="10"/>
      <c r="H6" t="s">
        <v>133</v>
      </c>
    </row>
    <row r="7" spans="2:8" x14ac:dyDescent="0.25">
      <c r="B7" s="71"/>
      <c r="C7" s="9">
        <v>2017</v>
      </c>
      <c r="D7" s="10"/>
      <c r="E7" s="10"/>
      <c r="F7" s="10"/>
      <c r="H7" t="s">
        <v>76</v>
      </c>
    </row>
    <row r="8" spans="2:8" x14ac:dyDescent="0.25">
      <c r="B8" s="71"/>
      <c r="C8" s="9">
        <v>2018</v>
      </c>
      <c r="D8" s="10">
        <v>0</v>
      </c>
      <c r="E8" s="10"/>
      <c r="F8" s="10"/>
      <c r="H8" t="s">
        <v>81</v>
      </c>
    </row>
    <row r="9" spans="2:8" x14ac:dyDescent="0.25">
      <c r="B9" s="71"/>
      <c r="C9" s="9">
        <v>2019</v>
      </c>
      <c r="D9" s="10">
        <v>0.1</v>
      </c>
      <c r="E9" s="10">
        <v>0.1</v>
      </c>
      <c r="F9" s="10">
        <v>0.1</v>
      </c>
      <c r="H9" t="s">
        <v>77</v>
      </c>
    </row>
    <row r="10" spans="2:8" x14ac:dyDescent="0.25">
      <c r="B10" s="72"/>
      <c r="C10" s="14">
        <v>2020</v>
      </c>
      <c r="D10" s="39">
        <f>AVERAGE(D8,D9,E9:E10,F9)</f>
        <v>6.9999999999999993E-2</v>
      </c>
      <c r="E10" s="18">
        <v>0.05</v>
      </c>
      <c r="F10" s="18"/>
      <c r="H10" t="s">
        <v>86</v>
      </c>
    </row>
    <row r="11" spans="2:8" x14ac:dyDescent="0.25">
      <c r="B11" s="66" t="s">
        <v>1</v>
      </c>
      <c r="C11" s="67"/>
      <c r="D11" s="5" t="s">
        <v>6</v>
      </c>
      <c r="E11" s="5" t="s">
        <v>7</v>
      </c>
      <c r="F11" s="5" t="s">
        <v>7</v>
      </c>
      <c r="H11" t="s">
        <v>87</v>
      </c>
    </row>
    <row r="12" spans="2:8" x14ac:dyDescent="0.25">
      <c r="B12" s="66" t="s">
        <v>16</v>
      </c>
      <c r="C12" s="67"/>
      <c r="D12" s="5" t="s">
        <v>41</v>
      </c>
      <c r="E12" s="5" t="s">
        <v>17</v>
      </c>
      <c r="F12" s="5" t="s">
        <v>42</v>
      </c>
      <c r="H12" t="s">
        <v>88</v>
      </c>
    </row>
    <row r="13" spans="2:8" x14ac:dyDescent="0.25">
      <c r="B13" s="66" t="s">
        <v>2</v>
      </c>
      <c r="C13" s="67"/>
      <c r="D13" s="5" t="s">
        <v>36</v>
      </c>
      <c r="E13" s="5" t="s">
        <v>10</v>
      </c>
      <c r="F13" s="5" t="s">
        <v>40</v>
      </c>
    </row>
    <row r="14" spans="2:8" ht="17.25" x14ac:dyDescent="0.25">
      <c r="B14" s="66" t="s">
        <v>11</v>
      </c>
      <c r="C14" s="67"/>
      <c r="D14" s="5">
        <v>20</v>
      </c>
      <c r="E14" s="5">
        <v>50</v>
      </c>
      <c r="F14" s="5">
        <v>40</v>
      </c>
      <c r="H14" t="s">
        <v>136</v>
      </c>
    </row>
    <row r="15" spans="2:8" x14ac:dyDescent="0.25">
      <c r="B15" s="66" t="s">
        <v>8</v>
      </c>
      <c r="C15" s="67"/>
      <c r="D15" s="5" t="s">
        <v>36</v>
      </c>
      <c r="E15" s="5" t="s">
        <v>14</v>
      </c>
      <c r="F15" s="5" t="s">
        <v>40</v>
      </c>
    </row>
    <row r="16" spans="2:8" x14ac:dyDescent="0.25">
      <c r="B16" s="66" t="s">
        <v>12</v>
      </c>
      <c r="C16" s="67"/>
      <c r="D16" s="5" t="s">
        <v>38</v>
      </c>
      <c r="E16" s="5" t="s">
        <v>13</v>
      </c>
      <c r="F16" s="5" t="s">
        <v>22</v>
      </c>
      <c r="H16" s="29" t="s">
        <v>134</v>
      </c>
    </row>
    <row r="17" spans="2:8" x14ac:dyDescent="0.25">
      <c r="B17" s="66" t="s">
        <v>60</v>
      </c>
      <c r="C17" s="67"/>
      <c r="D17" s="5">
        <v>97411</v>
      </c>
      <c r="E17" s="5">
        <v>97411</v>
      </c>
      <c r="F17" s="5">
        <v>97416</v>
      </c>
      <c r="H17" t="s">
        <v>135</v>
      </c>
    </row>
    <row r="18" spans="2:8" x14ac:dyDescent="0.25">
      <c r="B18" s="66" t="s">
        <v>61</v>
      </c>
      <c r="C18" s="67"/>
      <c r="D18" s="5" t="s">
        <v>39</v>
      </c>
      <c r="E18" s="5" t="s">
        <v>15</v>
      </c>
      <c r="F18" s="5" t="s">
        <v>19</v>
      </c>
    </row>
    <row r="19" spans="2:8" x14ac:dyDescent="0.25">
      <c r="B19" s="66" t="s">
        <v>59</v>
      </c>
      <c r="C19" s="67"/>
      <c r="D19" s="6">
        <v>147931</v>
      </c>
      <c r="E19" s="5">
        <v>53365</v>
      </c>
      <c r="F19" s="6">
        <v>84212</v>
      </c>
    </row>
    <row r="20" spans="2:8" ht="31.5" customHeight="1" x14ac:dyDescent="0.25">
      <c r="B20" s="66" t="s">
        <v>58</v>
      </c>
      <c r="C20" s="67"/>
      <c r="D20" s="5">
        <v>1036</v>
      </c>
      <c r="E20" s="5">
        <v>540</v>
      </c>
      <c r="F20" s="5">
        <v>877</v>
      </c>
    </row>
    <row r="21" spans="2:8" x14ac:dyDescent="0.25">
      <c r="B21" s="66" t="s">
        <v>57</v>
      </c>
      <c r="C21" s="67"/>
      <c r="D21" s="6">
        <v>19187</v>
      </c>
      <c r="E21" s="5">
        <v>6559</v>
      </c>
      <c r="F21" s="6">
        <v>4141</v>
      </c>
    </row>
    <row r="22" spans="2:8" ht="31.5" customHeight="1" thickBot="1" x14ac:dyDescent="0.3">
      <c r="B22" s="73" t="s">
        <v>55</v>
      </c>
      <c r="C22" s="74"/>
      <c r="D22" s="27">
        <f>D21/3.1415</f>
        <v>6107.5919146904344</v>
      </c>
      <c r="E22" s="27">
        <f t="shared" ref="E22:F22" si="0">E21/3.1415</f>
        <v>2087.8561196880469</v>
      </c>
      <c r="F22" s="27">
        <f t="shared" si="0"/>
        <v>1318.1601145949387</v>
      </c>
    </row>
    <row r="23" spans="2:8" ht="15.75" thickTop="1" x14ac:dyDescent="0.25"/>
    <row r="25" spans="2:8" x14ac:dyDescent="0.25">
      <c r="C25" s="1" t="s">
        <v>14</v>
      </c>
      <c r="D25" s="2" t="s">
        <v>36</v>
      </c>
      <c r="E25" s="4" t="s">
        <v>37</v>
      </c>
    </row>
  </sheetData>
  <mergeCells count="14">
    <mergeCell ref="B2:F2"/>
    <mergeCell ref="B19:C19"/>
    <mergeCell ref="B20:C20"/>
    <mergeCell ref="B21:C21"/>
    <mergeCell ref="B22:C22"/>
    <mergeCell ref="B5:B10"/>
    <mergeCell ref="B11:C11"/>
    <mergeCell ref="B12:C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26"/>
  <sheetViews>
    <sheetView showGridLines="0" topLeftCell="J4" workbookViewId="0">
      <selection activeCell="R17" sqref="R17"/>
    </sheetView>
  </sheetViews>
  <sheetFormatPr baseColWidth="10" defaultRowHeight="15" x14ac:dyDescent="0.25"/>
  <cols>
    <col min="1" max="1" width="5.5703125" customWidth="1"/>
    <col min="2" max="3" width="16.7109375" customWidth="1"/>
    <col min="4" max="14" width="14.7109375" customWidth="1"/>
    <col min="15" max="15" width="16.140625" customWidth="1"/>
    <col min="16" max="16" width="0.85546875" customWidth="1"/>
  </cols>
  <sheetData>
    <row r="2" spans="2:17" ht="15.75" x14ac:dyDescent="0.25">
      <c r="D2" s="62" t="s">
        <v>115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43"/>
    </row>
    <row r="3" spans="2:17" ht="15.75" thickBot="1" x14ac:dyDescent="0.3"/>
    <row r="4" spans="2:17" ht="16.5" thickTop="1" thickBot="1" x14ac:dyDescent="0.3">
      <c r="D4" s="12" t="s">
        <v>30</v>
      </c>
      <c r="E4" s="12" t="s">
        <v>27</v>
      </c>
      <c r="F4" s="22" t="s">
        <v>4</v>
      </c>
      <c r="G4" s="22" t="s">
        <v>31</v>
      </c>
      <c r="H4" s="22" t="s">
        <v>32</v>
      </c>
      <c r="I4" s="12" t="s">
        <v>33</v>
      </c>
      <c r="J4" s="13" t="s">
        <v>34</v>
      </c>
      <c r="K4" s="12" t="s">
        <v>29</v>
      </c>
      <c r="L4" s="13" t="s">
        <v>28</v>
      </c>
      <c r="M4" s="22" t="s">
        <v>5</v>
      </c>
      <c r="N4" s="45" t="s">
        <v>35</v>
      </c>
      <c r="O4" s="55" t="s">
        <v>105</v>
      </c>
    </row>
    <row r="5" spans="2:17" ht="15.75" customHeight="1" thickTop="1" x14ac:dyDescent="0.25">
      <c r="B5" s="70" t="s">
        <v>56</v>
      </c>
      <c r="C5" s="7">
        <v>2015</v>
      </c>
      <c r="D5" s="57">
        <v>15.4</v>
      </c>
      <c r="E5" s="57">
        <v>15.1</v>
      </c>
      <c r="F5" s="57">
        <v>14.7</v>
      </c>
      <c r="G5" s="57">
        <v>24</v>
      </c>
      <c r="H5" s="57">
        <v>25</v>
      </c>
      <c r="I5" s="57">
        <v>18.3</v>
      </c>
      <c r="J5" s="57">
        <v>8.1999999999999993</v>
      </c>
      <c r="K5" s="57">
        <v>16.100000000000001</v>
      </c>
      <c r="L5" s="57">
        <v>22.1</v>
      </c>
      <c r="M5" s="57">
        <v>22.9</v>
      </c>
      <c r="N5" s="57"/>
      <c r="O5" s="57"/>
      <c r="Q5" t="s">
        <v>78</v>
      </c>
    </row>
    <row r="6" spans="2:17" x14ac:dyDescent="0.25">
      <c r="B6" s="71"/>
      <c r="C6" s="9">
        <v>2016</v>
      </c>
      <c r="D6" s="58">
        <v>12</v>
      </c>
      <c r="E6" s="58">
        <v>13.8</v>
      </c>
      <c r="F6" s="58">
        <v>17.2</v>
      </c>
      <c r="G6" s="58">
        <v>20.399999999999999</v>
      </c>
      <c r="H6" s="58">
        <v>24.9</v>
      </c>
      <c r="I6" s="58">
        <v>23.3</v>
      </c>
      <c r="J6" s="58">
        <v>7.4</v>
      </c>
      <c r="K6" s="58">
        <v>17.8</v>
      </c>
      <c r="L6" s="58">
        <v>21.5</v>
      </c>
      <c r="M6" s="58">
        <v>18.3</v>
      </c>
      <c r="N6" s="58"/>
      <c r="O6" s="58"/>
      <c r="Q6" t="s">
        <v>79</v>
      </c>
    </row>
    <row r="7" spans="2:17" x14ac:dyDescent="0.25">
      <c r="B7" s="71"/>
      <c r="C7" s="9">
        <v>2017</v>
      </c>
      <c r="D7" s="58">
        <v>12</v>
      </c>
      <c r="E7" s="58">
        <v>14</v>
      </c>
      <c r="F7" s="58">
        <v>23</v>
      </c>
      <c r="G7" s="58">
        <v>19</v>
      </c>
      <c r="H7" s="58">
        <v>23</v>
      </c>
      <c r="I7" s="58">
        <v>19</v>
      </c>
      <c r="J7" s="58">
        <v>8</v>
      </c>
      <c r="K7" s="58">
        <v>17</v>
      </c>
      <c r="L7" s="58">
        <v>24</v>
      </c>
      <c r="M7" s="58">
        <v>15</v>
      </c>
      <c r="N7" s="58"/>
      <c r="O7" s="58"/>
      <c r="Q7" t="s">
        <v>138</v>
      </c>
    </row>
    <row r="8" spans="2:17" x14ac:dyDescent="0.25">
      <c r="B8" s="71"/>
      <c r="C8" s="9">
        <v>2018</v>
      </c>
      <c r="D8" s="58">
        <v>11</v>
      </c>
      <c r="E8" s="58">
        <v>13</v>
      </c>
      <c r="F8" s="58">
        <v>6</v>
      </c>
      <c r="G8" s="58">
        <v>22</v>
      </c>
      <c r="H8" s="58">
        <v>23</v>
      </c>
      <c r="I8" s="58">
        <v>15</v>
      </c>
      <c r="J8" s="58">
        <v>7</v>
      </c>
      <c r="K8" s="58">
        <v>21</v>
      </c>
      <c r="L8" s="58">
        <v>22</v>
      </c>
      <c r="M8" s="58">
        <v>13</v>
      </c>
      <c r="N8" s="58"/>
      <c r="O8" s="58"/>
      <c r="Q8" t="s">
        <v>80</v>
      </c>
    </row>
    <row r="9" spans="2:17" x14ac:dyDescent="0.25">
      <c r="B9" s="71"/>
      <c r="C9" s="9">
        <v>2019</v>
      </c>
      <c r="D9" s="58">
        <v>12</v>
      </c>
      <c r="E9" s="58">
        <v>13</v>
      </c>
      <c r="F9" s="58">
        <v>6</v>
      </c>
      <c r="G9" s="58">
        <v>19</v>
      </c>
      <c r="H9" s="58">
        <v>27</v>
      </c>
      <c r="I9" s="58">
        <v>19</v>
      </c>
      <c r="J9" s="58">
        <v>11</v>
      </c>
      <c r="K9" s="58">
        <v>32</v>
      </c>
      <c r="L9" s="58">
        <v>30</v>
      </c>
      <c r="M9" s="58">
        <v>12</v>
      </c>
      <c r="N9" s="58">
        <v>4.0999999999999996</v>
      </c>
      <c r="O9" s="58"/>
      <c r="Q9" t="s">
        <v>139</v>
      </c>
    </row>
    <row r="10" spans="2:17" x14ac:dyDescent="0.25">
      <c r="B10" s="72"/>
      <c r="C10" s="14">
        <v>2020</v>
      </c>
      <c r="D10" s="59">
        <v>10</v>
      </c>
      <c r="E10" s="59">
        <v>11</v>
      </c>
      <c r="F10" s="59">
        <v>4.5999999999999996</v>
      </c>
      <c r="G10" s="59">
        <v>17.399999999999999</v>
      </c>
      <c r="H10" s="59">
        <v>26.4</v>
      </c>
      <c r="I10" s="59">
        <v>20.7</v>
      </c>
      <c r="J10" s="59">
        <v>8.6999999999999993</v>
      </c>
      <c r="K10" s="59">
        <v>26.6</v>
      </c>
      <c r="L10" s="59">
        <v>21.6</v>
      </c>
      <c r="M10" s="59">
        <v>8.5</v>
      </c>
      <c r="N10" s="59">
        <v>2.8</v>
      </c>
      <c r="O10" s="56">
        <f>AVERAGE(N9:N10)</f>
        <v>3.4499999999999997</v>
      </c>
      <c r="Q10" t="s">
        <v>140</v>
      </c>
    </row>
    <row r="11" spans="2:17" x14ac:dyDescent="0.25">
      <c r="B11" s="66" t="s">
        <v>1</v>
      </c>
      <c r="C11" s="67"/>
      <c r="D11" s="5" t="s">
        <v>6</v>
      </c>
      <c r="E11" s="5" t="s">
        <v>6</v>
      </c>
      <c r="F11" s="5" t="s">
        <v>6</v>
      </c>
      <c r="G11" s="5" t="s">
        <v>6</v>
      </c>
      <c r="H11" s="5" t="s">
        <v>6</v>
      </c>
      <c r="I11" s="5" t="s">
        <v>6</v>
      </c>
      <c r="J11" s="5" t="s">
        <v>6</v>
      </c>
      <c r="K11" s="5" t="s">
        <v>7</v>
      </c>
      <c r="L11" s="5" t="s">
        <v>7</v>
      </c>
      <c r="M11" s="5" t="s">
        <v>7</v>
      </c>
      <c r="N11" s="5" t="s">
        <v>7</v>
      </c>
      <c r="O11" s="46"/>
    </row>
    <row r="12" spans="2:17" ht="17.25" x14ac:dyDescent="0.25">
      <c r="B12" s="66" t="s">
        <v>16</v>
      </c>
      <c r="C12" s="67"/>
      <c r="D12" s="5" t="s">
        <v>43</v>
      </c>
      <c r="E12" s="5" t="s">
        <v>41</v>
      </c>
      <c r="F12" s="5" t="s">
        <v>24</v>
      </c>
      <c r="G12" s="5" t="s">
        <v>45</v>
      </c>
      <c r="H12" s="5" t="s">
        <v>47</v>
      </c>
      <c r="I12" s="5" t="s">
        <v>48</v>
      </c>
      <c r="J12" s="5" t="s">
        <v>49</v>
      </c>
      <c r="K12" s="5" t="s">
        <v>50</v>
      </c>
      <c r="L12" s="5" t="s">
        <v>42</v>
      </c>
      <c r="M12" s="5" t="s">
        <v>17</v>
      </c>
      <c r="N12" s="5" t="s">
        <v>54</v>
      </c>
      <c r="O12" s="46"/>
      <c r="Q12" t="s">
        <v>137</v>
      </c>
    </row>
    <row r="13" spans="2:17" x14ac:dyDescent="0.25">
      <c r="B13" s="66" t="s">
        <v>2</v>
      </c>
      <c r="C13" s="67"/>
      <c r="D13" s="5" t="s">
        <v>36</v>
      </c>
      <c r="E13" s="5" t="s">
        <v>36</v>
      </c>
      <c r="F13" s="5" t="s">
        <v>26</v>
      </c>
      <c r="G13" s="5" t="s">
        <v>36</v>
      </c>
      <c r="H13" s="5" t="s">
        <v>26</v>
      </c>
      <c r="I13" s="5" t="s">
        <v>36</v>
      </c>
      <c r="J13" s="5" t="s">
        <v>26</v>
      </c>
      <c r="K13" s="5" t="s">
        <v>10</v>
      </c>
      <c r="L13" s="5" t="s">
        <v>40</v>
      </c>
      <c r="M13" s="5" t="s">
        <v>10</v>
      </c>
      <c r="N13" s="5" t="s">
        <v>53</v>
      </c>
      <c r="O13" s="5" t="s">
        <v>53</v>
      </c>
    </row>
    <row r="14" spans="2:17" x14ac:dyDescent="0.25">
      <c r="B14" s="66" t="s">
        <v>11</v>
      </c>
      <c r="C14" s="67"/>
      <c r="D14" s="5">
        <v>30</v>
      </c>
      <c r="E14" s="5">
        <v>20</v>
      </c>
      <c r="F14" s="5">
        <v>5</v>
      </c>
      <c r="G14" s="5">
        <v>19</v>
      </c>
      <c r="H14" s="5">
        <v>65</v>
      </c>
      <c r="I14" s="5">
        <v>163</v>
      </c>
      <c r="J14" s="5">
        <v>69</v>
      </c>
      <c r="K14" s="5">
        <v>10</v>
      </c>
      <c r="L14" s="5">
        <v>40</v>
      </c>
      <c r="M14" s="5">
        <v>50</v>
      </c>
      <c r="N14" s="5">
        <v>1600</v>
      </c>
      <c r="O14" s="46"/>
      <c r="Q14" s="29" t="s">
        <v>141</v>
      </c>
    </row>
    <row r="15" spans="2:17" x14ac:dyDescent="0.25">
      <c r="B15" s="66" t="s">
        <v>8</v>
      </c>
      <c r="C15" s="67"/>
      <c r="D15" s="5" t="s">
        <v>36</v>
      </c>
      <c r="E15" s="5" t="s">
        <v>36</v>
      </c>
      <c r="F15" s="5" t="s">
        <v>14</v>
      </c>
      <c r="G15" s="5" t="s">
        <v>14</v>
      </c>
      <c r="H15" s="5" t="s">
        <v>14</v>
      </c>
      <c r="I15" s="5" t="s">
        <v>36</v>
      </c>
      <c r="J15" s="5" t="s">
        <v>26</v>
      </c>
      <c r="K15" s="5" t="s">
        <v>10</v>
      </c>
      <c r="L15" s="5" t="s">
        <v>40</v>
      </c>
      <c r="M15" s="5" t="s">
        <v>14</v>
      </c>
      <c r="N15" s="5" t="s">
        <v>52</v>
      </c>
      <c r="O15" s="76" t="s">
        <v>106</v>
      </c>
    </row>
    <row r="16" spans="2:17" x14ac:dyDescent="0.25">
      <c r="B16" s="66" t="s">
        <v>12</v>
      </c>
      <c r="C16" s="67"/>
      <c r="D16" s="5" t="s">
        <v>38</v>
      </c>
      <c r="E16" s="5" t="s">
        <v>38</v>
      </c>
      <c r="F16" s="5" t="s">
        <v>23</v>
      </c>
      <c r="G16" s="5" t="s">
        <v>44</v>
      </c>
      <c r="H16" s="5" t="s">
        <v>46</v>
      </c>
      <c r="I16" s="5" t="s">
        <v>21</v>
      </c>
      <c r="J16" s="5" t="s">
        <v>21</v>
      </c>
      <c r="K16" s="5" t="s">
        <v>22</v>
      </c>
      <c r="L16" s="5" t="s">
        <v>22</v>
      </c>
      <c r="M16" s="5" t="s">
        <v>13</v>
      </c>
      <c r="N16" s="5" t="s">
        <v>51</v>
      </c>
      <c r="O16" s="76"/>
    </row>
    <row r="17" spans="2:15" x14ac:dyDescent="0.25">
      <c r="B17" s="66" t="s">
        <v>60</v>
      </c>
      <c r="C17" s="67"/>
      <c r="D17" s="5">
        <v>97411</v>
      </c>
      <c r="E17" s="5">
        <v>97411</v>
      </c>
      <c r="F17" s="5">
        <v>97420</v>
      </c>
      <c r="G17" s="5">
        <v>97408</v>
      </c>
      <c r="H17" s="5">
        <v>97407</v>
      </c>
      <c r="I17" s="5">
        <v>97415</v>
      </c>
      <c r="J17" s="5">
        <v>97415</v>
      </c>
      <c r="K17" s="5">
        <v>97416</v>
      </c>
      <c r="L17" s="5">
        <v>97416</v>
      </c>
      <c r="M17" s="5">
        <v>97411</v>
      </c>
      <c r="N17" s="5">
        <v>97422</v>
      </c>
      <c r="O17" s="76"/>
    </row>
    <row r="18" spans="2:15" x14ac:dyDescent="0.25">
      <c r="B18" s="66" t="s">
        <v>61</v>
      </c>
      <c r="C18" s="67"/>
      <c r="D18" s="5" t="s">
        <v>39</v>
      </c>
      <c r="E18" s="5" t="s">
        <v>39</v>
      </c>
      <c r="F18" s="5" t="s">
        <v>25</v>
      </c>
      <c r="G18" s="5" t="s">
        <v>20</v>
      </c>
      <c r="H18" s="5" t="s">
        <v>20</v>
      </c>
      <c r="I18" s="5" t="s">
        <v>20</v>
      </c>
      <c r="J18" s="5" t="s">
        <v>20</v>
      </c>
      <c r="K18" s="5" t="s">
        <v>19</v>
      </c>
      <c r="L18" s="5" t="s">
        <v>19</v>
      </c>
      <c r="M18" s="5" t="s">
        <v>15</v>
      </c>
      <c r="N18" s="5" t="s">
        <v>19</v>
      </c>
      <c r="O18" s="76"/>
    </row>
    <row r="19" spans="2:15" x14ac:dyDescent="0.25">
      <c r="B19" s="66" t="s">
        <v>59</v>
      </c>
      <c r="C19" s="67"/>
      <c r="D19" s="6">
        <v>147931</v>
      </c>
      <c r="E19" s="6">
        <v>147931</v>
      </c>
      <c r="F19" s="6">
        <v>23505</v>
      </c>
      <c r="G19" s="6">
        <v>33020</v>
      </c>
      <c r="H19" s="6">
        <v>34128</v>
      </c>
      <c r="I19" s="6">
        <v>104519</v>
      </c>
      <c r="J19" s="6">
        <v>104519</v>
      </c>
      <c r="K19" s="6">
        <v>84212</v>
      </c>
      <c r="L19" s="6">
        <v>84212</v>
      </c>
      <c r="M19" s="5">
        <v>53365</v>
      </c>
      <c r="N19" s="6">
        <v>78630</v>
      </c>
      <c r="O19" s="76"/>
    </row>
    <row r="20" spans="2:15" ht="31.5" customHeight="1" x14ac:dyDescent="0.25">
      <c r="B20" s="66" t="s">
        <v>58</v>
      </c>
      <c r="C20" s="67"/>
      <c r="D20" s="5">
        <v>1036</v>
      </c>
      <c r="E20" s="5">
        <v>1036</v>
      </c>
      <c r="F20" s="5">
        <v>406</v>
      </c>
      <c r="G20" s="5">
        <v>279</v>
      </c>
      <c r="H20" s="5">
        <v>2053</v>
      </c>
      <c r="I20" s="5">
        <v>433</v>
      </c>
      <c r="J20" s="5">
        <v>433</v>
      </c>
      <c r="K20" s="5">
        <v>877</v>
      </c>
      <c r="L20" s="5">
        <v>877</v>
      </c>
      <c r="M20" s="5">
        <v>540</v>
      </c>
      <c r="N20" s="5">
        <v>475</v>
      </c>
      <c r="O20" s="46"/>
    </row>
    <row r="21" spans="2:15" x14ac:dyDescent="0.25">
      <c r="B21" s="66" t="s">
        <v>57</v>
      </c>
      <c r="C21" s="67"/>
      <c r="D21" s="6">
        <v>25670</v>
      </c>
      <c r="E21" s="6">
        <v>19187</v>
      </c>
      <c r="F21" s="6">
        <v>2064</v>
      </c>
      <c r="G21" s="6">
        <v>4596</v>
      </c>
      <c r="H21" s="6">
        <v>1844</v>
      </c>
      <c r="I21" s="6">
        <v>6680</v>
      </c>
      <c r="J21" s="6">
        <v>3820</v>
      </c>
      <c r="K21" s="6">
        <v>6238</v>
      </c>
      <c r="L21" s="6">
        <v>4141</v>
      </c>
      <c r="M21" s="5">
        <v>6559</v>
      </c>
      <c r="N21" s="5">
        <v>475</v>
      </c>
      <c r="O21" s="46"/>
    </row>
    <row r="22" spans="2:15" ht="31.5" customHeight="1" thickBot="1" x14ac:dyDescent="0.3">
      <c r="B22" s="73" t="s">
        <v>55</v>
      </c>
      <c r="C22" s="74"/>
      <c r="D22" s="16">
        <f>D21/3.1415</f>
        <v>8171.255769536845</v>
      </c>
      <c r="E22" s="16">
        <f t="shared" ref="E22:J22" si="0">E21/3.1415</f>
        <v>6107.5919146904344</v>
      </c>
      <c r="F22" s="16">
        <f t="shared" si="0"/>
        <v>657.01098201496097</v>
      </c>
      <c r="G22" s="16">
        <f t="shared" si="0"/>
        <v>1462.9953843705237</v>
      </c>
      <c r="H22" s="16">
        <f t="shared" si="0"/>
        <v>586.98074168390895</v>
      </c>
      <c r="I22" s="16">
        <f t="shared" si="0"/>
        <v>2126.3727518701257</v>
      </c>
      <c r="J22" s="16">
        <f t="shared" si="0"/>
        <v>1215.9796275664492</v>
      </c>
      <c r="K22" s="16">
        <f t="shared" ref="K22" si="1">K21/3.1415</f>
        <v>1985.6756326595573</v>
      </c>
      <c r="L22" s="16">
        <f t="shared" ref="L22" si="2">L21/3.1415</f>
        <v>1318.1601145949387</v>
      </c>
      <c r="M22" s="16">
        <f t="shared" ref="M22" si="3">M21/3.1415</f>
        <v>2087.8561196880469</v>
      </c>
      <c r="N22" s="16">
        <f t="shared" ref="N22" si="4">N21/3.1415</f>
        <v>151.201655260226</v>
      </c>
      <c r="O22" s="54"/>
    </row>
    <row r="23" spans="2:15" ht="15.75" thickTop="1" x14ac:dyDescent="0.25"/>
    <row r="26" spans="2:15" x14ac:dyDescent="0.25">
      <c r="D26" s="21" t="s">
        <v>14</v>
      </c>
      <c r="E26" s="19" t="s">
        <v>36</v>
      </c>
      <c r="F26" s="20" t="s">
        <v>37</v>
      </c>
      <c r="G26" s="49" t="s">
        <v>52</v>
      </c>
    </row>
  </sheetData>
  <mergeCells count="15">
    <mergeCell ref="D2:N2"/>
    <mergeCell ref="B15:C15"/>
    <mergeCell ref="B5:B10"/>
    <mergeCell ref="B11:C11"/>
    <mergeCell ref="B12:C12"/>
    <mergeCell ref="B13:C13"/>
    <mergeCell ref="B14:C14"/>
    <mergeCell ref="O15:O19"/>
    <mergeCell ref="B22:C22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25"/>
  <sheetViews>
    <sheetView showGridLines="0" topLeftCell="D1" zoomScale="85" zoomScaleNormal="85" workbookViewId="0">
      <selection activeCell="L14" sqref="L14"/>
    </sheetView>
  </sheetViews>
  <sheetFormatPr baseColWidth="10" defaultRowHeight="15" x14ac:dyDescent="0.25"/>
  <cols>
    <col min="1" max="1" width="2.85546875" customWidth="1"/>
    <col min="2" max="3" width="16.7109375" customWidth="1"/>
    <col min="4" max="10" width="14.7109375" customWidth="1"/>
    <col min="11" max="11" width="2.5703125" customWidth="1"/>
  </cols>
  <sheetData>
    <row r="2" spans="2:12" ht="18.75" x14ac:dyDescent="0.25">
      <c r="C2" s="52"/>
      <c r="D2" s="62" t="s">
        <v>102</v>
      </c>
      <c r="E2" s="62"/>
      <c r="F2" s="62"/>
      <c r="G2" s="62"/>
      <c r="H2" s="62"/>
      <c r="I2" s="62"/>
      <c r="J2" s="43"/>
    </row>
    <row r="3" spans="2:12" ht="15.75" thickBot="1" x14ac:dyDescent="0.3"/>
    <row r="4" spans="2:12" ht="16.5" thickTop="1" thickBot="1" x14ac:dyDescent="0.3">
      <c r="D4" s="12" t="s">
        <v>30</v>
      </c>
      <c r="E4" s="22" t="s">
        <v>4</v>
      </c>
      <c r="F4" s="22" t="s">
        <v>31</v>
      </c>
      <c r="G4" s="22" t="s">
        <v>32</v>
      </c>
      <c r="H4" s="12" t="s">
        <v>33</v>
      </c>
      <c r="I4" s="45" t="s">
        <v>35</v>
      </c>
      <c r="J4" s="55" t="s">
        <v>105</v>
      </c>
    </row>
    <row r="5" spans="2:12" ht="15" customHeight="1" thickTop="1" x14ac:dyDescent="0.25">
      <c r="B5" s="70" t="s">
        <v>56</v>
      </c>
      <c r="C5" s="7">
        <v>2015</v>
      </c>
      <c r="D5" s="8">
        <v>1</v>
      </c>
      <c r="E5" s="8">
        <v>1</v>
      </c>
      <c r="F5" s="8">
        <v>2</v>
      </c>
      <c r="G5" s="8">
        <v>2</v>
      </c>
      <c r="H5" s="8">
        <v>2</v>
      </c>
      <c r="I5" s="8">
        <v>5</v>
      </c>
      <c r="J5" s="8"/>
      <c r="L5" t="s">
        <v>83</v>
      </c>
    </row>
    <row r="6" spans="2:12" x14ac:dyDescent="0.25">
      <c r="B6" s="71"/>
      <c r="C6" s="9">
        <v>2016</v>
      </c>
      <c r="D6" s="10">
        <v>1</v>
      </c>
      <c r="E6" s="10">
        <v>1</v>
      </c>
      <c r="F6" s="10">
        <v>2</v>
      </c>
      <c r="G6" s="10">
        <v>2</v>
      </c>
      <c r="H6" s="10">
        <v>1</v>
      </c>
      <c r="I6" s="10">
        <v>0</v>
      </c>
      <c r="J6" s="10"/>
      <c r="L6" t="s">
        <v>84</v>
      </c>
    </row>
    <row r="7" spans="2:12" x14ac:dyDescent="0.25">
      <c r="B7" s="71"/>
      <c r="C7" s="9">
        <v>2017</v>
      </c>
      <c r="D7" s="10">
        <v>1</v>
      </c>
      <c r="E7" s="10">
        <v>1</v>
      </c>
      <c r="F7" s="10">
        <v>2</v>
      </c>
      <c r="G7" s="10">
        <v>2</v>
      </c>
      <c r="H7" s="10">
        <v>0</v>
      </c>
      <c r="I7" s="10">
        <v>1</v>
      </c>
      <c r="J7" s="10"/>
      <c r="L7" t="s">
        <v>85</v>
      </c>
    </row>
    <row r="8" spans="2:12" x14ac:dyDescent="0.25">
      <c r="B8" s="71"/>
      <c r="C8" s="9">
        <v>2018</v>
      </c>
      <c r="D8" s="10">
        <v>1</v>
      </c>
      <c r="E8" s="10">
        <v>1</v>
      </c>
      <c r="F8" s="10">
        <v>2</v>
      </c>
      <c r="G8" s="10">
        <v>2</v>
      </c>
      <c r="H8" s="10">
        <v>1</v>
      </c>
      <c r="I8" s="10">
        <v>3</v>
      </c>
      <c r="J8" s="10"/>
      <c r="L8" t="s">
        <v>142</v>
      </c>
    </row>
    <row r="9" spans="2:12" x14ac:dyDescent="0.25">
      <c r="B9" s="71"/>
      <c r="C9" s="9">
        <v>2019</v>
      </c>
      <c r="D9" s="10">
        <v>1</v>
      </c>
      <c r="E9" s="10">
        <v>2</v>
      </c>
      <c r="F9" s="10">
        <v>2</v>
      </c>
      <c r="G9" s="10">
        <v>3</v>
      </c>
      <c r="H9" s="10">
        <v>1</v>
      </c>
      <c r="I9" s="10">
        <v>1</v>
      </c>
      <c r="J9" s="10"/>
      <c r="L9" t="s">
        <v>143</v>
      </c>
    </row>
    <row r="10" spans="2:12" x14ac:dyDescent="0.25">
      <c r="B10" s="78"/>
      <c r="C10" s="44">
        <v>2020</v>
      </c>
      <c r="D10" s="18">
        <v>1</v>
      </c>
      <c r="E10" s="18">
        <v>1</v>
      </c>
      <c r="F10" s="18">
        <v>1</v>
      </c>
      <c r="G10" s="18">
        <v>1</v>
      </c>
      <c r="H10" s="18">
        <v>0</v>
      </c>
      <c r="I10" s="18">
        <v>1</v>
      </c>
      <c r="J10" s="56">
        <f>AVERAGE(D9:I10)</f>
        <v>1.25</v>
      </c>
    </row>
    <row r="11" spans="2:12" ht="17.25" x14ac:dyDescent="0.25">
      <c r="B11" s="66" t="s">
        <v>1</v>
      </c>
      <c r="C11" s="67"/>
      <c r="D11" s="5" t="s">
        <v>6</v>
      </c>
      <c r="E11" s="5" t="s">
        <v>6</v>
      </c>
      <c r="F11" s="5" t="s">
        <v>6</v>
      </c>
      <c r="G11" s="5" t="s">
        <v>6</v>
      </c>
      <c r="H11" s="5" t="s">
        <v>6</v>
      </c>
      <c r="I11" s="5" t="s">
        <v>7</v>
      </c>
      <c r="J11" s="46"/>
      <c r="L11" s="29" t="s">
        <v>144</v>
      </c>
    </row>
    <row r="12" spans="2:12" x14ac:dyDescent="0.25">
      <c r="B12" s="66" t="s">
        <v>16</v>
      </c>
      <c r="C12" s="67"/>
      <c r="D12" s="5" t="s">
        <v>43</v>
      </c>
      <c r="E12" s="5" t="s">
        <v>24</v>
      </c>
      <c r="F12" s="5" t="s">
        <v>45</v>
      </c>
      <c r="G12" s="5" t="s">
        <v>47</v>
      </c>
      <c r="H12" s="5" t="s">
        <v>48</v>
      </c>
      <c r="I12" s="5" t="s">
        <v>54</v>
      </c>
      <c r="J12" s="46"/>
    </row>
    <row r="13" spans="2:12" x14ac:dyDescent="0.25">
      <c r="B13" s="66" t="s">
        <v>2</v>
      </c>
      <c r="C13" s="67"/>
      <c r="D13" s="5" t="s">
        <v>36</v>
      </c>
      <c r="E13" s="5" t="s">
        <v>26</v>
      </c>
      <c r="F13" s="5" t="s">
        <v>36</v>
      </c>
      <c r="G13" s="5" t="s">
        <v>26</v>
      </c>
      <c r="H13" s="5" t="s">
        <v>36</v>
      </c>
      <c r="I13" s="5" t="s">
        <v>53</v>
      </c>
      <c r="J13" s="5" t="s">
        <v>53</v>
      </c>
      <c r="L13" t="s">
        <v>145</v>
      </c>
    </row>
    <row r="14" spans="2:12" x14ac:dyDescent="0.25">
      <c r="B14" s="66" t="s">
        <v>11</v>
      </c>
      <c r="C14" s="67"/>
      <c r="D14" s="5">
        <v>30</v>
      </c>
      <c r="E14" s="5">
        <v>5</v>
      </c>
      <c r="F14" s="5">
        <v>19</v>
      </c>
      <c r="G14" s="5">
        <v>65</v>
      </c>
      <c r="H14" s="5">
        <v>163</v>
      </c>
      <c r="I14" s="5">
        <v>1600</v>
      </c>
      <c r="J14" s="46"/>
    </row>
    <row r="15" spans="2:12" ht="14.45" customHeight="1" x14ac:dyDescent="0.25">
      <c r="B15" s="66" t="s">
        <v>8</v>
      </c>
      <c r="C15" s="67"/>
      <c r="D15" s="5" t="s">
        <v>36</v>
      </c>
      <c r="E15" s="5" t="s">
        <v>14</v>
      </c>
      <c r="F15" s="5" t="s">
        <v>14</v>
      </c>
      <c r="G15" s="5" t="s">
        <v>14</v>
      </c>
      <c r="H15" s="5" t="s">
        <v>36</v>
      </c>
      <c r="I15" s="5" t="s">
        <v>52</v>
      </c>
      <c r="J15" s="76" t="s">
        <v>106</v>
      </c>
    </row>
    <row r="16" spans="2:12" x14ac:dyDescent="0.25">
      <c r="B16" s="66" t="s">
        <v>12</v>
      </c>
      <c r="C16" s="67"/>
      <c r="D16" s="5" t="s">
        <v>38</v>
      </c>
      <c r="E16" s="5" t="s">
        <v>23</v>
      </c>
      <c r="F16" s="5" t="s">
        <v>44</v>
      </c>
      <c r="G16" s="5" t="s">
        <v>46</v>
      </c>
      <c r="H16" s="5" t="s">
        <v>21</v>
      </c>
      <c r="I16" s="5" t="s">
        <v>51</v>
      </c>
      <c r="J16" s="76"/>
    </row>
    <row r="17" spans="2:10" x14ac:dyDescent="0.25">
      <c r="B17" s="66" t="s">
        <v>60</v>
      </c>
      <c r="C17" s="67"/>
      <c r="D17" s="5">
        <v>97411</v>
      </c>
      <c r="E17" s="5">
        <v>97420</v>
      </c>
      <c r="F17" s="5">
        <v>97408</v>
      </c>
      <c r="G17" s="5">
        <v>97407</v>
      </c>
      <c r="H17" s="5">
        <v>97415</v>
      </c>
      <c r="I17" s="5">
        <v>97422</v>
      </c>
      <c r="J17" s="76"/>
    </row>
    <row r="18" spans="2:10" x14ac:dyDescent="0.25">
      <c r="B18" s="66" t="s">
        <v>61</v>
      </c>
      <c r="C18" s="67"/>
      <c r="D18" s="5" t="s">
        <v>39</v>
      </c>
      <c r="E18" s="5" t="s">
        <v>25</v>
      </c>
      <c r="F18" s="5" t="s">
        <v>20</v>
      </c>
      <c r="G18" s="5" t="s">
        <v>20</v>
      </c>
      <c r="H18" s="5" t="s">
        <v>20</v>
      </c>
      <c r="I18" s="5" t="s">
        <v>19</v>
      </c>
      <c r="J18" s="76"/>
    </row>
    <row r="19" spans="2:10" x14ac:dyDescent="0.25">
      <c r="B19" s="66" t="s">
        <v>59</v>
      </c>
      <c r="C19" s="67"/>
      <c r="D19" s="6">
        <v>147931</v>
      </c>
      <c r="E19" s="6">
        <v>23505</v>
      </c>
      <c r="F19" s="6">
        <v>33020</v>
      </c>
      <c r="G19" s="6">
        <v>34128</v>
      </c>
      <c r="H19" s="6">
        <v>104519</v>
      </c>
      <c r="I19" s="6">
        <v>78630</v>
      </c>
      <c r="J19" s="60"/>
    </row>
    <row r="20" spans="2:10" ht="31.5" customHeight="1" x14ac:dyDescent="0.25">
      <c r="B20" s="66" t="s">
        <v>58</v>
      </c>
      <c r="C20" s="67"/>
      <c r="D20" s="5">
        <v>1036</v>
      </c>
      <c r="E20" s="5">
        <v>406</v>
      </c>
      <c r="F20" s="5">
        <v>279</v>
      </c>
      <c r="G20" s="5">
        <v>2053</v>
      </c>
      <c r="H20" s="5">
        <v>433</v>
      </c>
      <c r="I20" s="5">
        <v>475</v>
      </c>
      <c r="J20" s="46"/>
    </row>
    <row r="21" spans="2:10" x14ac:dyDescent="0.25">
      <c r="B21" s="66" t="s">
        <v>57</v>
      </c>
      <c r="C21" s="67"/>
      <c r="D21" s="6">
        <v>25670</v>
      </c>
      <c r="E21" s="6">
        <v>2064</v>
      </c>
      <c r="F21" s="6">
        <v>4596</v>
      </c>
      <c r="G21" s="6">
        <v>1844</v>
      </c>
      <c r="H21" s="6">
        <v>6680</v>
      </c>
      <c r="I21" s="5">
        <v>475</v>
      </c>
      <c r="J21" s="46"/>
    </row>
    <row r="22" spans="2:10" ht="31.5" customHeight="1" thickBot="1" x14ac:dyDescent="0.3">
      <c r="B22" s="73" t="s">
        <v>55</v>
      </c>
      <c r="C22" s="74"/>
      <c r="D22" s="16">
        <f>D21/3.1415</f>
        <v>8171.255769536845</v>
      </c>
      <c r="E22" s="16">
        <f t="shared" ref="E22:I22" si="0">E21/3.1415</f>
        <v>657.01098201496097</v>
      </c>
      <c r="F22" s="16">
        <f t="shared" si="0"/>
        <v>1462.9953843705237</v>
      </c>
      <c r="G22" s="16">
        <f t="shared" si="0"/>
        <v>586.98074168390895</v>
      </c>
      <c r="H22" s="16">
        <f t="shared" si="0"/>
        <v>2126.3727518701257</v>
      </c>
      <c r="I22" s="16">
        <f t="shared" si="0"/>
        <v>151.201655260226</v>
      </c>
      <c r="J22" s="54"/>
    </row>
    <row r="23" spans="2:10" ht="15.75" thickTop="1" x14ac:dyDescent="0.25"/>
    <row r="25" spans="2:10" x14ac:dyDescent="0.25">
      <c r="D25" s="21" t="s">
        <v>14</v>
      </c>
      <c r="E25" s="19" t="s">
        <v>36</v>
      </c>
      <c r="F25" s="49" t="s">
        <v>52</v>
      </c>
      <c r="G25" s="77" t="s">
        <v>110</v>
      </c>
      <c r="H25" s="77"/>
    </row>
  </sheetData>
  <mergeCells count="16">
    <mergeCell ref="D2:I2"/>
    <mergeCell ref="B15:C15"/>
    <mergeCell ref="B5:B10"/>
    <mergeCell ref="B11:C11"/>
    <mergeCell ref="B12:C12"/>
    <mergeCell ref="B13:C13"/>
    <mergeCell ref="B14:C14"/>
    <mergeCell ref="J15:J18"/>
    <mergeCell ref="G25:H25"/>
    <mergeCell ref="B22:C22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24"/>
  <sheetViews>
    <sheetView showGridLines="0" topLeftCell="E1" workbookViewId="0">
      <selection activeCell="L12" sqref="L12"/>
    </sheetView>
  </sheetViews>
  <sheetFormatPr baseColWidth="10" defaultRowHeight="15" x14ac:dyDescent="0.25"/>
  <cols>
    <col min="4" max="8" width="14.7109375" customWidth="1"/>
    <col min="9" max="9" width="14.5703125" customWidth="1"/>
    <col min="10" max="10" width="15.28515625" customWidth="1"/>
    <col min="11" max="11" width="0.85546875" customWidth="1"/>
  </cols>
  <sheetData>
    <row r="2" spans="2:12" ht="15.75" x14ac:dyDescent="0.25">
      <c r="D2" s="79" t="s">
        <v>101</v>
      </c>
      <c r="E2" s="79"/>
      <c r="F2" s="79"/>
      <c r="G2" s="79"/>
      <c r="H2" s="79"/>
      <c r="I2" s="79"/>
      <c r="J2" s="50"/>
    </row>
    <row r="3" spans="2:12" ht="15.75" thickBot="1" x14ac:dyDescent="0.3">
      <c r="D3" s="51"/>
      <c r="E3" s="51"/>
      <c r="F3" s="51"/>
      <c r="G3" s="51"/>
      <c r="H3" s="51"/>
      <c r="I3" s="51"/>
      <c r="J3" s="61"/>
    </row>
    <row r="4" spans="2:12" ht="16.5" thickTop="1" thickBot="1" x14ac:dyDescent="0.3">
      <c r="D4" s="12" t="s">
        <v>30</v>
      </c>
      <c r="E4" s="22" t="s">
        <v>4</v>
      </c>
      <c r="F4" s="22" t="s">
        <v>31</v>
      </c>
      <c r="G4" s="22" t="s">
        <v>32</v>
      </c>
      <c r="H4" s="12" t="s">
        <v>33</v>
      </c>
      <c r="I4" s="45" t="s">
        <v>35</v>
      </c>
      <c r="J4" s="55" t="s">
        <v>105</v>
      </c>
      <c r="L4" t="s">
        <v>83</v>
      </c>
    </row>
    <row r="5" spans="2:12" ht="15" customHeight="1" thickTop="1" x14ac:dyDescent="0.25">
      <c r="B5" s="70" t="s">
        <v>56</v>
      </c>
      <c r="C5" s="7">
        <v>2015</v>
      </c>
      <c r="D5" s="8">
        <v>1</v>
      </c>
      <c r="E5" s="8">
        <v>2</v>
      </c>
      <c r="F5" s="8">
        <v>2</v>
      </c>
      <c r="G5" s="8">
        <v>3</v>
      </c>
      <c r="H5" s="8">
        <v>3</v>
      </c>
      <c r="I5" s="47">
        <v>1</v>
      </c>
      <c r="J5" s="8"/>
      <c r="L5" t="s">
        <v>146</v>
      </c>
    </row>
    <row r="6" spans="2:12" x14ac:dyDescent="0.25">
      <c r="B6" s="71"/>
      <c r="C6" s="9">
        <v>2016</v>
      </c>
      <c r="D6" s="10">
        <v>1</v>
      </c>
      <c r="E6" s="10">
        <v>1</v>
      </c>
      <c r="F6" s="10">
        <v>1</v>
      </c>
      <c r="G6" s="10">
        <v>2</v>
      </c>
      <c r="H6" s="10">
        <v>1</v>
      </c>
      <c r="I6" s="46">
        <v>1</v>
      </c>
      <c r="J6" s="10"/>
      <c r="L6" t="s">
        <v>89</v>
      </c>
    </row>
    <row r="7" spans="2:12" x14ac:dyDescent="0.25">
      <c r="B7" s="71"/>
      <c r="C7" s="9">
        <v>2017</v>
      </c>
      <c r="D7" s="10">
        <v>1</v>
      </c>
      <c r="E7" s="10">
        <v>1</v>
      </c>
      <c r="F7" s="10">
        <v>2</v>
      </c>
      <c r="G7" s="10">
        <v>3</v>
      </c>
      <c r="H7" s="10">
        <v>1</v>
      </c>
      <c r="I7" s="46">
        <v>0</v>
      </c>
      <c r="J7" s="10"/>
      <c r="L7" t="s">
        <v>90</v>
      </c>
    </row>
    <row r="8" spans="2:12" x14ac:dyDescent="0.25">
      <c r="B8" s="71"/>
      <c r="C8" s="9">
        <v>2018</v>
      </c>
      <c r="D8" s="10">
        <v>2</v>
      </c>
      <c r="E8" s="10">
        <v>1</v>
      </c>
      <c r="F8" s="10">
        <v>2</v>
      </c>
      <c r="G8" s="10">
        <v>3</v>
      </c>
      <c r="H8" s="10">
        <v>1</v>
      </c>
      <c r="I8" s="46">
        <v>0</v>
      </c>
      <c r="J8" s="10"/>
      <c r="L8" t="s">
        <v>91</v>
      </c>
    </row>
    <row r="9" spans="2:12" x14ac:dyDescent="0.25">
      <c r="B9" s="71"/>
      <c r="C9" s="9">
        <v>2019</v>
      </c>
      <c r="D9" s="10">
        <v>1</v>
      </c>
      <c r="E9" s="10">
        <v>2</v>
      </c>
      <c r="F9" s="10">
        <v>2</v>
      </c>
      <c r="G9" s="10">
        <v>4</v>
      </c>
      <c r="H9" s="10">
        <v>2</v>
      </c>
      <c r="I9" s="46">
        <v>2</v>
      </c>
      <c r="J9" s="10"/>
    </row>
    <row r="10" spans="2:12" x14ac:dyDescent="0.25">
      <c r="B10" s="72"/>
      <c r="C10" s="14">
        <v>2020</v>
      </c>
      <c r="D10" s="18">
        <v>1</v>
      </c>
      <c r="E10" s="18">
        <v>1</v>
      </c>
      <c r="F10" s="18">
        <v>1</v>
      </c>
      <c r="G10" s="18">
        <v>1</v>
      </c>
      <c r="H10" s="18">
        <v>0</v>
      </c>
      <c r="I10" s="48">
        <v>0</v>
      </c>
      <c r="J10" s="56">
        <f>AVERAGE(D9:I10)</f>
        <v>1.4166666666666667</v>
      </c>
      <c r="L10" s="29" t="s">
        <v>107</v>
      </c>
    </row>
    <row r="11" spans="2:12" ht="17.25" x14ac:dyDescent="0.25">
      <c r="B11" s="66" t="s">
        <v>1</v>
      </c>
      <c r="C11" s="67"/>
      <c r="D11" s="5" t="s">
        <v>6</v>
      </c>
      <c r="E11" s="5" t="s">
        <v>6</v>
      </c>
      <c r="F11" s="5" t="s">
        <v>6</v>
      </c>
      <c r="G11" s="5" t="s">
        <v>6</v>
      </c>
      <c r="H11" s="5" t="s">
        <v>6</v>
      </c>
      <c r="I11" s="5" t="s">
        <v>7</v>
      </c>
      <c r="J11" s="46"/>
      <c r="L11" t="s">
        <v>149</v>
      </c>
    </row>
    <row r="12" spans="2:12" x14ac:dyDescent="0.25">
      <c r="B12" s="66" t="s">
        <v>16</v>
      </c>
      <c r="C12" s="67"/>
      <c r="D12" s="5" t="s">
        <v>43</v>
      </c>
      <c r="E12" s="5" t="s">
        <v>24</v>
      </c>
      <c r="F12" s="5" t="s">
        <v>45</v>
      </c>
      <c r="G12" s="5" t="s">
        <v>47</v>
      </c>
      <c r="H12" s="5" t="s">
        <v>48</v>
      </c>
      <c r="I12" s="5" t="s">
        <v>54</v>
      </c>
      <c r="J12" s="46"/>
    </row>
    <row r="13" spans="2:12" x14ac:dyDescent="0.25">
      <c r="B13" s="66" t="s">
        <v>2</v>
      </c>
      <c r="C13" s="67"/>
      <c r="D13" s="5" t="s">
        <v>36</v>
      </c>
      <c r="E13" s="5" t="s">
        <v>26</v>
      </c>
      <c r="F13" s="5" t="s">
        <v>36</v>
      </c>
      <c r="G13" s="5" t="s">
        <v>26</v>
      </c>
      <c r="H13" s="5" t="s">
        <v>36</v>
      </c>
      <c r="I13" s="5" t="s">
        <v>53</v>
      </c>
      <c r="J13" s="5" t="s">
        <v>53</v>
      </c>
      <c r="L13" t="s">
        <v>145</v>
      </c>
    </row>
    <row r="14" spans="2:12" x14ac:dyDescent="0.25">
      <c r="B14" s="66" t="s">
        <v>11</v>
      </c>
      <c r="C14" s="67"/>
      <c r="D14" s="5">
        <v>30</v>
      </c>
      <c r="E14" s="5">
        <v>5</v>
      </c>
      <c r="F14" s="5">
        <v>19</v>
      </c>
      <c r="G14" s="5">
        <v>65</v>
      </c>
      <c r="H14" s="5">
        <v>163</v>
      </c>
      <c r="I14" s="5">
        <v>1600</v>
      </c>
      <c r="J14" s="46"/>
    </row>
    <row r="15" spans="2:12" x14ac:dyDescent="0.25">
      <c r="B15" s="66" t="s">
        <v>8</v>
      </c>
      <c r="C15" s="67"/>
      <c r="D15" s="5" t="s">
        <v>36</v>
      </c>
      <c r="E15" s="5" t="s">
        <v>14</v>
      </c>
      <c r="F15" s="5" t="s">
        <v>14</v>
      </c>
      <c r="G15" s="5" t="s">
        <v>14</v>
      </c>
      <c r="H15" s="5" t="s">
        <v>36</v>
      </c>
      <c r="I15" s="5" t="s">
        <v>52</v>
      </c>
      <c r="J15" s="76" t="s">
        <v>106</v>
      </c>
    </row>
    <row r="16" spans="2:12" x14ac:dyDescent="0.25">
      <c r="B16" s="66" t="s">
        <v>12</v>
      </c>
      <c r="C16" s="67"/>
      <c r="D16" s="5" t="s">
        <v>38</v>
      </c>
      <c r="E16" s="5" t="s">
        <v>23</v>
      </c>
      <c r="F16" s="5" t="s">
        <v>44</v>
      </c>
      <c r="G16" s="5" t="s">
        <v>46</v>
      </c>
      <c r="H16" s="5" t="s">
        <v>21</v>
      </c>
      <c r="I16" s="5" t="s">
        <v>51</v>
      </c>
      <c r="J16" s="76"/>
    </row>
    <row r="17" spans="2:10" x14ac:dyDescent="0.25">
      <c r="B17" s="66" t="s">
        <v>60</v>
      </c>
      <c r="C17" s="67"/>
      <c r="D17" s="5">
        <v>97411</v>
      </c>
      <c r="E17" s="5">
        <v>97420</v>
      </c>
      <c r="F17" s="5">
        <v>97408</v>
      </c>
      <c r="G17" s="5">
        <v>97407</v>
      </c>
      <c r="H17" s="5">
        <v>97415</v>
      </c>
      <c r="I17" s="5">
        <v>97422</v>
      </c>
      <c r="J17" s="76"/>
    </row>
    <row r="18" spans="2:10" x14ac:dyDescent="0.25">
      <c r="B18" s="66" t="s">
        <v>61</v>
      </c>
      <c r="C18" s="67"/>
      <c r="D18" s="5" t="s">
        <v>39</v>
      </c>
      <c r="E18" s="5" t="s">
        <v>25</v>
      </c>
      <c r="F18" s="5" t="s">
        <v>20</v>
      </c>
      <c r="G18" s="5" t="s">
        <v>20</v>
      </c>
      <c r="H18" s="5" t="s">
        <v>20</v>
      </c>
      <c r="I18" s="5" t="s">
        <v>19</v>
      </c>
      <c r="J18" s="76"/>
    </row>
    <row r="19" spans="2:10" x14ac:dyDescent="0.25">
      <c r="B19" s="66" t="s">
        <v>59</v>
      </c>
      <c r="C19" s="67"/>
      <c r="D19" s="6">
        <v>147931</v>
      </c>
      <c r="E19" s="6">
        <v>23505</v>
      </c>
      <c r="F19" s="6">
        <v>33020</v>
      </c>
      <c r="G19" s="6">
        <v>34128</v>
      </c>
      <c r="H19" s="6">
        <v>104519</v>
      </c>
      <c r="I19" s="6">
        <v>78630</v>
      </c>
      <c r="J19" s="60"/>
    </row>
    <row r="20" spans="2:10" x14ac:dyDescent="0.25">
      <c r="B20" s="66" t="s">
        <v>58</v>
      </c>
      <c r="C20" s="67"/>
      <c r="D20" s="5">
        <v>1036</v>
      </c>
      <c r="E20" s="5">
        <v>406</v>
      </c>
      <c r="F20" s="5">
        <v>279</v>
      </c>
      <c r="G20" s="5">
        <v>2053</v>
      </c>
      <c r="H20" s="5">
        <v>433</v>
      </c>
      <c r="I20" s="5">
        <v>475</v>
      </c>
      <c r="J20" s="46"/>
    </row>
    <row r="21" spans="2:10" x14ac:dyDescent="0.25">
      <c r="B21" s="66" t="s">
        <v>57</v>
      </c>
      <c r="C21" s="67"/>
      <c r="D21" s="6">
        <v>25670</v>
      </c>
      <c r="E21" s="6">
        <v>2064</v>
      </c>
      <c r="F21" s="6">
        <v>4596</v>
      </c>
      <c r="G21" s="6">
        <v>1844</v>
      </c>
      <c r="H21" s="6">
        <v>6680</v>
      </c>
      <c r="I21" s="5">
        <v>475</v>
      </c>
      <c r="J21" s="46"/>
    </row>
    <row r="22" spans="2:10" ht="15.75" thickBot="1" x14ac:dyDescent="0.3">
      <c r="B22" s="73" t="s">
        <v>55</v>
      </c>
      <c r="C22" s="74"/>
      <c r="D22" s="16">
        <f>D21/3.1415</f>
        <v>8171.255769536845</v>
      </c>
      <c r="E22" s="16">
        <f t="shared" ref="E22:I22" si="0">E21/3.1415</f>
        <v>657.01098201496097</v>
      </c>
      <c r="F22" s="16">
        <f t="shared" si="0"/>
        <v>1462.9953843705237</v>
      </c>
      <c r="G22" s="16">
        <f t="shared" si="0"/>
        <v>586.98074168390895</v>
      </c>
      <c r="H22" s="16">
        <f t="shared" si="0"/>
        <v>2126.3727518701257</v>
      </c>
      <c r="I22" s="16">
        <f t="shared" si="0"/>
        <v>151.201655260226</v>
      </c>
      <c r="J22" s="54"/>
    </row>
    <row r="23" spans="2:10" ht="15.75" thickTop="1" x14ac:dyDescent="0.25"/>
    <row r="24" spans="2:10" x14ac:dyDescent="0.25">
      <c r="D24" s="21" t="s">
        <v>14</v>
      </c>
      <c r="E24" s="19" t="s">
        <v>36</v>
      </c>
      <c r="F24" s="49" t="s">
        <v>52</v>
      </c>
      <c r="G24" s="77" t="s">
        <v>110</v>
      </c>
      <c r="H24" s="77"/>
    </row>
  </sheetData>
  <mergeCells count="16">
    <mergeCell ref="J15:J18"/>
    <mergeCell ref="G24:H24"/>
    <mergeCell ref="D2:I2"/>
    <mergeCell ref="B19:C19"/>
    <mergeCell ref="B20:C20"/>
    <mergeCell ref="B21:C21"/>
    <mergeCell ref="B22:C22"/>
    <mergeCell ref="B5:B10"/>
    <mergeCell ref="B11:C11"/>
    <mergeCell ref="B12:C12"/>
    <mergeCell ref="B13:C13"/>
    <mergeCell ref="B14:C14"/>
    <mergeCell ref="B15:C15"/>
    <mergeCell ref="B16:C16"/>
    <mergeCell ref="B17:C17"/>
    <mergeCell ref="B18:C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 ZARU</vt:lpstr>
      <vt:lpstr>Ni ZARU</vt:lpstr>
      <vt:lpstr>AS ZARU</vt:lpstr>
      <vt:lpstr>Cd ZARU</vt:lpstr>
      <vt:lpstr>Pb ZARU</vt:lpstr>
      <vt:lpstr>HaP ZARU</vt:lpstr>
      <vt:lpstr>NOx ZR</vt:lpstr>
      <vt:lpstr>SO2 ZR</vt:lpstr>
      <vt:lpstr>SO2 ZR Hiver</vt:lpstr>
      <vt:lpstr>SO2 ZR &gt;125</vt:lpstr>
      <vt:lpstr>SO2 ZR &gt;350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Bhugwant Chatrapatty</dc:creator>
  <cp:lastModifiedBy>FREZIER Armelle</cp:lastModifiedBy>
  <dcterms:created xsi:type="dcterms:W3CDTF">2021-06-29T09:15:17Z</dcterms:created>
  <dcterms:modified xsi:type="dcterms:W3CDTF">2021-09-23T14:45:02Z</dcterms:modified>
</cp:coreProperties>
</file>